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firstSheet="1" activeTab="1"/>
  </bookViews>
  <sheets>
    <sheet name="Nimet" sheetId="1" state="hidden" r:id="rId1"/>
    <sheet name="12" sheetId="2" r:id="rId2"/>
    <sheet name="14 A,B" sheetId="3" r:id="rId3"/>
    <sheet name="14 C,D" sheetId="4" r:id="rId4"/>
    <sheet name="MJ-14 cup" sheetId="5" r:id="rId5"/>
    <sheet name="17 A,B,C" sheetId="6" r:id="rId6"/>
    <sheet name="MJ-17 cup" sheetId="7" r:id="rId7"/>
    <sheet name="NJ-17" sheetId="8" r:id="rId8"/>
    <sheet name="1500" sheetId="9" r:id="rId9"/>
    <sheet name="1700 la" sheetId="10" r:id="rId10"/>
    <sheet name="1900 la" sheetId="11" r:id="rId11"/>
    <sheet name="MK la" sheetId="12" r:id="rId12"/>
    <sheet name="Vet-60" sheetId="13" r:id="rId13"/>
    <sheet name="Tas" sheetId="14" r:id="rId14"/>
    <sheet name="NP-1900" sheetId="15" r:id="rId15"/>
    <sheet name="Vet-50" sheetId="16" r:id="rId16"/>
    <sheet name="1700 su" sheetId="17" r:id="rId17"/>
    <sheet name="1900 su" sheetId="18" r:id="rId18"/>
    <sheet name="2200 su" sheetId="19" r:id="rId19"/>
    <sheet name="MK A,B" sheetId="20" r:id="rId20"/>
    <sheet name="MK C,D" sheetId="21" r:id="rId21"/>
    <sheet name="MK E,F" sheetId="22" r:id="rId22"/>
    <sheet name="MK G,H" sheetId="23" r:id="rId23"/>
    <sheet name="MK cup" sheetId="24" r:id="rId24"/>
    <sheet name="MN" sheetId="25" r:id="rId25"/>
    <sheet name="cup32" sheetId="26" state="hidden" r:id="rId26"/>
    <sheet name="cup16" sheetId="27" state="hidden" r:id="rId27"/>
    <sheet name="cup8" sheetId="28" state="hidden" r:id="rId28"/>
    <sheet name="Pool6" sheetId="29" state="hidden" r:id="rId29"/>
    <sheet name="Pool4" sheetId="30" state="hidden" r:id="rId30"/>
  </sheets>
  <definedNames>
    <definedName name="Db">'Nimet'!$A$2:$D$151</definedName>
    <definedName name="_xlnm.Print_Area" localSheetId="1">'12'!$C$1:$AM$38</definedName>
    <definedName name="_xlnm.Print_Area" localSheetId="8">'1500'!$D$1:$J$46</definedName>
    <definedName name="_xlnm.Print_Area" localSheetId="9">'1700 la'!$D$1:$J$54</definedName>
    <definedName name="_xlnm.Print_Area" localSheetId="16">'1700 su'!$D$1:$J$46</definedName>
    <definedName name="_xlnm.Print_Area" localSheetId="10">'1900 la'!$D$1:$J$54</definedName>
    <definedName name="_xlnm.Print_Area" localSheetId="17">'1900 su'!$D$1:$J$46</definedName>
    <definedName name="_xlnm.Print_Area" localSheetId="18">'2200 su'!$D$1:$J$51</definedName>
    <definedName name="_xlnm.Print_Area" localSheetId="26">'cup16'!$D$1:$J$31</definedName>
    <definedName name="_xlnm.Print_Area" localSheetId="25">'cup32'!$D$1:$J$51</definedName>
    <definedName name="_xlnm.Print_Area" localSheetId="27">'cup8'!$D$1:$J$21</definedName>
    <definedName name="_xlnm.Print_Area" localSheetId="4">'MJ-14 cup'!$D$1:$I$16</definedName>
    <definedName name="_xlnm.Print_Area" localSheetId="6">'MJ-17 cup'!$D$1:$I$16</definedName>
    <definedName name="_xlnm.Print_Area" localSheetId="23">'MK cup'!$D$1:$J$47</definedName>
    <definedName name="_xlnm.Print_Area" localSheetId="11">'MK la'!$D$1:$J$46</definedName>
    <definedName name="_xlnm.Print_Area" localSheetId="24">'MN'!$D$1:$J$46</definedName>
    <definedName name="_xlnm.Print_Area" localSheetId="0">'Nimet'!$A$1:$D$251</definedName>
    <definedName name="_xlnm.Print_Area" localSheetId="7">'NJ-17'!$A$1:$AJ$27</definedName>
    <definedName name="_xlnm.Print_Area" localSheetId="14">'NP-1900'!$D$1:$J$46</definedName>
    <definedName name="_xlnm.Print_Area" localSheetId="29">'Pool4'!$C$1:$AM$25</definedName>
    <definedName name="_xlnm.Print_Area" localSheetId="28">'Pool6'!$C$1:$AM$38</definedName>
    <definedName name="_xlnm.Print_Area" localSheetId="13">'Tas'!$D$1:$J$93</definedName>
    <definedName name="_xlnm.Print_Area" localSheetId="15">'Vet-50'!$D$1:$I$16</definedName>
    <definedName name="_xlnm.Print_Area" localSheetId="12">'Vet-60'!$D$1:$J$32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<sst xmlns="http://schemas.openxmlformats.org/spreadsheetml/2006/main" count="1704" uniqueCount="188">
  <si>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</si>
  <si>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</si>
  <si>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</si>
  <si>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</si>
  <si>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</si>
  <si>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</si>
  <si>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</si>
  <si>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</si>
  <si>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</si>
  <si>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</si>
  <si>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</si>
  <si>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</si>
  <si>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</si>
  <si>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</si>
  <si>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</si>
  <si>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</si>
  <si>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</si>
  <si>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</si>
  <si>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</si>
  <si>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</si>
  <si>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</si>
  <si>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</si>
  <si>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</si>
  <si>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</si>
  <si>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</si>
  <si>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</si>
  <si>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</si>
  <si>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</si>
  <si>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</si>
  <si>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</si>
  <si>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</si>
  <si>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</si>
  <si>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</si>
  <si>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</si>
  <si>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</si>
  <si>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</si>
  <si>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</si>
  <si>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TIP-70</t>
  </si>
  <si>
    <t>OPT-86</t>
  </si>
  <si>
    <t>KuPTS</t>
  </si>
  <si>
    <t>YNM</t>
  </si>
  <si>
    <t>MBF</t>
  </si>
  <si>
    <t>TuKa</t>
  </si>
  <si>
    <t>SeSi</t>
  </si>
  <si>
    <t>KoKu</t>
  </si>
  <si>
    <t>MK la</t>
  </si>
  <si>
    <t>Pooli B</t>
  </si>
  <si>
    <t>Pooli C</t>
  </si>
  <si>
    <t>Pooli D</t>
  </si>
  <si>
    <t>MJ-17</t>
  </si>
  <si>
    <t>Tasoitus</t>
  </si>
  <si>
    <t>C</t>
  </si>
  <si>
    <t>D</t>
  </si>
  <si>
    <t>B</t>
  </si>
  <si>
    <t>A</t>
  </si>
  <si>
    <t>MN</t>
  </si>
  <si>
    <t>MK</t>
  </si>
  <si>
    <t>Pooli E</t>
  </si>
  <si>
    <t>Pooli F</t>
  </si>
  <si>
    <t>Pooli G</t>
  </si>
  <si>
    <t>Pooli H</t>
  </si>
  <si>
    <t>MJ-12</t>
  </si>
  <si>
    <t>KLO 11.00</t>
  </si>
  <si>
    <t>KLO 14.00</t>
  </si>
  <si>
    <t>NJ-17</t>
  </si>
  <si>
    <t>Klo 14.00</t>
  </si>
  <si>
    <t>Klo 11.00</t>
  </si>
  <si>
    <t>MK-GP Jatkocup</t>
  </si>
  <si>
    <t>Por-83</t>
  </si>
  <si>
    <t>ParPi</t>
  </si>
  <si>
    <t>HaTe</t>
  </si>
  <si>
    <t>Suvanto Leila</t>
  </si>
  <si>
    <t>Koskinen Veikko</t>
  </si>
  <si>
    <t>Autio Riku</t>
  </si>
  <si>
    <t>KoKa</t>
  </si>
  <si>
    <t>Kankaanpää Seppo</t>
  </si>
  <si>
    <t>Alén Tommy</t>
  </si>
  <si>
    <t>Kallio Esa</t>
  </si>
  <si>
    <t>Miettinen Esa</t>
  </si>
  <si>
    <t>Rissanen Patrik</t>
  </si>
  <si>
    <t>Rissanen Pertti</t>
  </si>
  <si>
    <t>Vastavuo Viivi-Mari</t>
  </si>
  <si>
    <t>O'Connor Miikka</t>
  </si>
  <si>
    <t>Lundström Thomas</t>
  </si>
  <si>
    <t>Rantatulkkila Emil</t>
  </si>
  <si>
    <t>Perkkiö Markus</t>
  </si>
  <si>
    <t>Perkkiö Tuomas</t>
  </si>
  <si>
    <t>Määttä Eino</t>
  </si>
  <si>
    <t>Hiltunen Seppo</t>
  </si>
  <si>
    <t>Ågren Pekka</t>
  </si>
  <si>
    <t>Haapalainen Kullervo</t>
  </si>
  <si>
    <t>Vimpari Lasse</t>
  </si>
  <si>
    <t>Vuoste Hannu</t>
  </si>
  <si>
    <t>Vuoste Ilari</t>
  </si>
  <si>
    <t>Englund Sabina</t>
  </si>
  <si>
    <t>Englund Carina</t>
  </si>
  <si>
    <t>Anckar John</t>
  </si>
  <si>
    <t>Rissanen Elli</t>
  </si>
  <si>
    <t>Rissanen Ilkka</t>
  </si>
  <si>
    <t>Tiljander Aleksi</t>
  </si>
  <si>
    <t>Kähtävä Konsta</t>
  </si>
  <si>
    <t>Halavaara Kari</t>
  </si>
  <si>
    <t>Nyberg Kim</t>
  </si>
  <si>
    <t>Nyberg Jan</t>
  </si>
  <si>
    <t>Soine Toni</t>
  </si>
  <si>
    <t>Kangas Martti</t>
  </si>
  <si>
    <t>Kallinki Tuomas</t>
  </si>
  <si>
    <t>Latukka Topi</t>
  </si>
  <si>
    <t>Suvanto Juhani</t>
  </si>
  <si>
    <t>Ollikainen Kai</t>
  </si>
  <si>
    <t>Olah Pentti</t>
  </si>
  <si>
    <t>Makkonen Henri</t>
  </si>
  <si>
    <t>Kantola Roni</t>
  </si>
  <si>
    <t>Kantola Roope</t>
  </si>
  <si>
    <t>Vana</t>
  </si>
  <si>
    <t>Wega</t>
  </si>
  <si>
    <t>Nyberg Håkan</t>
  </si>
  <si>
    <t>Hietikko Pauli</t>
  </si>
  <si>
    <t>Annunen Joni</t>
  </si>
  <si>
    <t>Annunen Jani</t>
  </si>
  <si>
    <t>Marttila-Tornio Olli</t>
  </si>
  <si>
    <t>Koistinen Iitamari</t>
  </si>
  <si>
    <t>Annunen Janne</t>
  </si>
  <si>
    <t>Vet-60</t>
  </si>
  <si>
    <t>Klo 10.00</t>
  </si>
  <si>
    <t>Pohjanmaa GP 17.10.2009</t>
  </si>
  <si>
    <t>Tuomari</t>
  </si>
  <si>
    <t>MJ-14</t>
  </si>
  <si>
    <t>HUOM !!!  TASOITUS-LUOKKAAN VOI ILMOITTAUTUA KLO 14.00 ASTI</t>
  </si>
  <si>
    <t>Vyskubov Dmitri</t>
  </si>
  <si>
    <t>Boom</t>
  </si>
  <si>
    <t>Hynninen Antti</t>
  </si>
  <si>
    <t>Hammarby IF</t>
  </si>
  <si>
    <t>HIK</t>
  </si>
  <si>
    <t>Flemming Veikka</t>
  </si>
  <si>
    <t>Björkholm Axel</t>
  </si>
  <si>
    <t>Heikkilä Mathias</t>
  </si>
  <si>
    <t>Kadlcik Antonin</t>
  </si>
  <si>
    <t>Risku Jarkko</t>
  </si>
  <si>
    <t>Skåtar Ville</t>
  </si>
  <si>
    <t>Övermark Pekka</t>
  </si>
  <si>
    <t>Lundström Anders</t>
  </si>
  <si>
    <t>Lundström Annika</t>
  </si>
  <si>
    <t>Rantatulkkila Petri</t>
  </si>
  <si>
    <t>Jaanimaki Sirli</t>
  </si>
  <si>
    <t>Nomme SK</t>
  </si>
  <si>
    <t>Marks Mari</t>
  </si>
  <si>
    <t>Millert Hille</t>
  </si>
  <si>
    <t>Tamm Marion</t>
  </si>
  <si>
    <t>Palomaa Kristian</t>
  </si>
  <si>
    <t>Myllärinen Iida</t>
  </si>
  <si>
    <t>Myllärinen Mika</t>
  </si>
  <si>
    <t>Salakari Eemil</t>
  </si>
  <si>
    <t>PT 75</t>
  </si>
  <si>
    <t>Seppänen Juho</t>
  </si>
  <si>
    <t>Jormanainen Jani</t>
  </si>
  <si>
    <t>PT Espoo</t>
  </si>
  <si>
    <t>Vyskubov Alexey</t>
  </si>
  <si>
    <t>Julmala Juha</t>
  </si>
  <si>
    <t>Kovacs Gabor</t>
  </si>
  <si>
    <t>Mäenpää Markku</t>
  </si>
  <si>
    <t>Mustonen Aleksi</t>
  </si>
  <si>
    <t>Olsbo Tim</t>
  </si>
  <si>
    <t>Sorvisto Mika</t>
  </si>
  <si>
    <t>Sipola Pasi</t>
  </si>
  <si>
    <t>Pohjanmaa GP 16.10.2010</t>
  </si>
  <si>
    <t>Pohjanmaa GP 17.10.2010</t>
  </si>
  <si>
    <t>M50-GP</t>
  </si>
  <si>
    <t>M-1500 la</t>
  </si>
  <si>
    <t>M-1700 la</t>
  </si>
  <si>
    <t>M-1900 la</t>
  </si>
  <si>
    <t>NP-1900</t>
  </si>
  <si>
    <t>M-1700</t>
  </si>
  <si>
    <t>M-1900</t>
  </si>
  <si>
    <t>M-2200</t>
  </si>
  <si>
    <t>Pitkänen Tatu</t>
  </si>
  <si>
    <t>Pitkänen Terho</t>
  </si>
  <si>
    <t>Pitkänen Toni</t>
  </si>
  <si>
    <t>Tennilä Otto</t>
  </si>
  <si>
    <t>Oksanen Jannika</t>
  </si>
  <si>
    <t>MJ-14 CUP</t>
  </si>
  <si>
    <t>MJ-17 CUP</t>
  </si>
  <si>
    <t>KLO 10.00</t>
  </si>
  <si>
    <t>KLO 12.00</t>
  </si>
  <si>
    <t>KLO 13.00</t>
  </si>
  <si>
    <t>KLO 16.00</t>
  </si>
  <si>
    <t>KLO 15.00</t>
  </si>
  <si>
    <t>TUOMARI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</si>
</sst>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33" borderId="0" xfId="0" applyFont="1" applyFill="1" applyBorder="1" applyAlignment="1">
      <alignment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26" xfId="0" applyNumberFormat="1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/>
      <protection locked="0"/>
    </xf>
    <xf numFmtId="0" fontId="0" fillId="33" borderId="11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 quotePrefix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showGridLines="0" showRowColHeaders="0" zoomScale="75" zoomScaleNormal="75" zoomScalePageLayoutView="0" workbookViewId="0" topLeftCell="A1">
      <pane ySplit="1" topLeftCell="A2" activePane="bottomLeft" state="frozen"/>
      <selection pane="topLeft" activeCell="F5" sqref="F5"/>
      <selection pane="bottomLeft" activeCell="C86" sqref="C86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6" t="s">
        <v>129</v>
      </c>
      <c r="C2" s="116" t="s">
        <v>130</v>
      </c>
      <c r="D2" s="114" t="str">
        <f aca="true" t="shared" si="0" ref="D2:D10">IF(B2="","",CONCATENATE(B2,", ",C2))</f>
        <v>Vyskubov Dmitri, Boom</v>
      </c>
      <c r="E2" s="114"/>
      <c r="F2" s="114"/>
    </row>
    <row r="3" spans="1:6" ht="12.75">
      <c r="A3" s="114">
        <v>2</v>
      </c>
      <c r="B3" s="116" t="s">
        <v>131</v>
      </c>
      <c r="C3" s="116" t="s">
        <v>132</v>
      </c>
      <c r="D3" s="114" t="str">
        <f t="shared" si="0"/>
        <v>Hynninen Antti, Hammarby IF</v>
      </c>
      <c r="E3" s="114"/>
      <c r="F3" s="114"/>
    </row>
    <row r="4" spans="1:6" ht="12.75">
      <c r="A4" s="114">
        <v>3</v>
      </c>
      <c r="B4" s="116" t="s">
        <v>72</v>
      </c>
      <c r="C4" s="116" t="s">
        <v>70</v>
      </c>
      <c r="D4" s="114" t="str">
        <f t="shared" si="0"/>
        <v>Koskinen Veikko, HaTe</v>
      </c>
      <c r="E4" s="114"/>
      <c r="F4" s="114"/>
    </row>
    <row r="5" spans="1:6" ht="12.75">
      <c r="A5" s="114">
        <v>4</v>
      </c>
      <c r="B5" s="116" t="s">
        <v>77</v>
      </c>
      <c r="C5" s="116" t="s">
        <v>133</v>
      </c>
      <c r="D5" s="114" t="str">
        <f t="shared" si="0"/>
        <v>Kallio Esa, HIK</v>
      </c>
      <c r="E5" s="114"/>
      <c r="F5" s="114"/>
    </row>
    <row r="6" spans="1:6" ht="12.75">
      <c r="A6" s="114">
        <v>5</v>
      </c>
      <c r="B6" s="116" t="s">
        <v>73</v>
      </c>
      <c r="C6" s="116" t="s">
        <v>74</v>
      </c>
      <c r="D6" s="114" t="str">
        <f t="shared" si="0"/>
        <v>Autio Riku, KoKa</v>
      </c>
      <c r="E6" s="114"/>
      <c r="F6" s="114"/>
    </row>
    <row r="7" spans="1:6" ht="12.75">
      <c r="A7" s="114">
        <v>6</v>
      </c>
      <c r="B7" s="116" t="s">
        <v>134</v>
      </c>
      <c r="C7" s="116" t="s">
        <v>74</v>
      </c>
      <c r="D7" s="114" t="str">
        <f t="shared" si="0"/>
        <v>Flemming Veikka, KoKa</v>
      </c>
      <c r="E7" s="114"/>
      <c r="F7" s="114"/>
    </row>
    <row r="8" spans="1:6" ht="12.75">
      <c r="A8" s="114">
        <v>7</v>
      </c>
      <c r="B8" s="116" t="s">
        <v>76</v>
      </c>
      <c r="C8" s="116" t="s">
        <v>44</v>
      </c>
      <c r="D8" s="114" t="str">
        <f t="shared" si="0"/>
        <v>Alén Tommy, KoKu</v>
      </c>
      <c r="E8" s="114"/>
      <c r="F8" s="114"/>
    </row>
    <row r="9" spans="1:6" ht="12.75">
      <c r="A9" s="114">
        <v>8</v>
      </c>
      <c r="B9" s="116" t="s">
        <v>135</v>
      </c>
      <c r="C9" s="116" t="s">
        <v>44</v>
      </c>
      <c r="D9" s="114" t="str">
        <f t="shared" si="0"/>
        <v>Björkholm Axel, KoKu</v>
      </c>
      <c r="E9" s="114"/>
      <c r="F9" s="114"/>
    </row>
    <row r="10" spans="1:6" ht="12.75">
      <c r="A10" s="114">
        <v>9</v>
      </c>
      <c r="B10" s="116" t="s">
        <v>136</v>
      </c>
      <c r="C10" s="116" t="s">
        <v>44</v>
      </c>
      <c r="D10" s="114" t="str">
        <f t="shared" si="0"/>
        <v>Heikkilä Mathias, KoKu</v>
      </c>
      <c r="E10" s="114"/>
      <c r="F10" s="114"/>
    </row>
    <row r="11" spans="1:6" ht="12.75">
      <c r="A11" s="114">
        <v>10</v>
      </c>
      <c r="B11" s="116" t="s">
        <v>137</v>
      </c>
      <c r="C11" s="116" t="s">
        <v>44</v>
      </c>
      <c r="D11" s="114" t="str">
        <f aca="true" t="shared" si="1" ref="D11:D68">IF(B11="","",CONCATENATE(B11,", ",C11))</f>
        <v>Kadlcik Antonin, KoKu</v>
      </c>
      <c r="E11" s="114"/>
      <c r="F11" s="114"/>
    </row>
    <row r="12" spans="1:6" ht="12.75">
      <c r="A12" s="114">
        <v>11</v>
      </c>
      <c r="B12" s="116" t="s">
        <v>75</v>
      </c>
      <c r="C12" s="116" t="s">
        <v>44</v>
      </c>
      <c r="D12" s="114" t="str">
        <f t="shared" si="1"/>
        <v>Kankaanpää Seppo, KoKu</v>
      </c>
      <c r="E12" s="114"/>
      <c r="F12" s="114"/>
    </row>
    <row r="13" spans="1:6" ht="12.75">
      <c r="A13" s="114">
        <v>12</v>
      </c>
      <c r="B13" s="116" t="s">
        <v>138</v>
      </c>
      <c r="C13" s="116" t="s">
        <v>44</v>
      </c>
      <c r="D13" s="114" t="str">
        <f t="shared" si="1"/>
        <v>Risku Jarkko, KoKu</v>
      </c>
      <c r="E13" s="114"/>
      <c r="F13" s="114"/>
    </row>
    <row r="14" spans="1:6" ht="12.75">
      <c r="A14" s="114">
        <v>13</v>
      </c>
      <c r="B14" s="116" t="s">
        <v>139</v>
      </c>
      <c r="C14" s="116" t="s">
        <v>44</v>
      </c>
      <c r="D14" s="114" t="str">
        <f t="shared" si="1"/>
        <v>Skåtar Ville, KoKu</v>
      </c>
      <c r="E14" s="114"/>
      <c r="F14" s="114"/>
    </row>
    <row r="15" spans="1:6" ht="12.75">
      <c r="A15" s="114">
        <v>14</v>
      </c>
      <c r="B15" s="116" t="s">
        <v>140</v>
      </c>
      <c r="C15" s="116" t="s">
        <v>44</v>
      </c>
      <c r="D15" s="114" t="str">
        <f t="shared" si="1"/>
        <v>Övermark Pekka, KoKu</v>
      </c>
      <c r="E15" s="114"/>
      <c r="F15" s="114"/>
    </row>
    <row r="16" spans="1:6" ht="12.75">
      <c r="A16" s="114">
        <v>15</v>
      </c>
      <c r="B16" s="116" t="s">
        <v>111</v>
      </c>
      <c r="C16" s="116" t="s">
        <v>39</v>
      </c>
      <c r="D16" s="114" t="str">
        <f t="shared" si="1"/>
        <v>Makkonen Henri, KuPTS</v>
      </c>
      <c r="E16" s="114"/>
      <c r="F16" s="114"/>
    </row>
    <row r="17" spans="1:6" ht="12.75">
      <c r="A17" s="114">
        <v>16</v>
      </c>
      <c r="B17" s="116" t="s">
        <v>78</v>
      </c>
      <c r="C17" s="116" t="s">
        <v>39</v>
      </c>
      <c r="D17" s="114" t="str">
        <f t="shared" si="1"/>
        <v>Miettinen Esa, KuPTS</v>
      </c>
      <c r="E17" s="114"/>
      <c r="F17" s="114"/>
    </row>
    <row r="18" spans="1:6" ht="12.75">
      <c r="A18" s="114">
        <v>17</v>
      </c>
      <c r="B18" s="116" t="s">
        <v>79</v>
      </c>
      <c r="C18" s="116" t="s">
        <v>39</v>
      </c>
      <c r="D18" s="114" t="str">
        <f t="shared" si="1"/>
        <v>Rissanen Patrik, KuPTS</v>
      </c>
      <c r="E18" s="114"/>
      <c r="F18" s="114"/>
    </row>
    <row r="19" spans="1:6" ht="12.75">
      <c r="A19" s="114">
        <v>18</v>
      </c>
      <c r="B19" s="116" t="s">
        <v>80</v>
      </c>
      <c r="C19" s="116" t="s">
        <v>39</v>
      </c>
      <c r="D19" s="114" t="str">
        <f t="shared" si="1"/>
        <v>Rissanen Pertti, KuPTS</v>
      </c>
      <c r="E19" s="114"/>
      <c r="F19" s="114"/>
    </row>
    <row r="20" spans="1:6" ht="12.75">
      <c r="A20" s="114">
        <v>19</v>
      </c>
      <c r="B20" s="116" t="s">
        <v>141</v>
      </c>
      <c r="C20" s="116" t="s">
        <v>41</v>
      </c>
      <c r="D20" s="114" t="str">
        <f t="shared" si="1"/>
        <v>Lundström Anders, MBF</v>
      </c>
      <c r="E20" s="114"/>
      <c r="F20" s="114"/>
    </row>
    <row r="21" spans="1:6" ht="12.75">
      <c r="A21" s="114">
        <v>20</v>
      </c>
      <c r="B21" s="116" t="s">
        <v>142</v>
      </c>
      <c r="C21" s="116" t="s">
        <v>41</v>
      </c>
      <c r="D21" s="114" t="str">
        <f t="shared" si="1"/>
        <v>Lundström Annika, MBF</v>
      </c>
      <c r="E21" s="114"/>
      <c r="F21" s="114"/>
    </row>
    <row r="22" spans="1:6" ht="12.75">
      <c r="A22" s="114">
        <v>21</v>
      </c>
      <c r="B22" s="116" t="s">
        <v>83</v>
      </c>
      <c r="C22" s="116" t="s">
        <v>41</v>
      </c>
      <c r="D22" s="114" t="str">
        <f t="shared" si="1"/>
        <v>Lundström Thomas, MBF</v>
      </c>
      <c r="E22" s="114"/>
      <c r="F22" s="114"/>
    </row>
    <row r="23" spans="1:6" ht="12.75">
      <c r="A23" s="114">
        <v>22</v>
      </c>
      <c r="B23" s="116" t="s">
        <v>82</v>
      </c>
      <c r="C23" s="116" t="s">
        <v>41</v>
      </c>
      <c r="D23" s="114" t="str">
        <f t="shared" si="1"/>
        <v>O'Connor Miikka, MBF</v>
      </c>
      <c r="E23" s="114"/>
      <c r="F23" s="114"/>
    </row>
    <row r="24" spans="1:6" ht="12.75">
      <c r="A24" s="114">
        <v>23</v>
      </c>
      <c r="B24" s="116" t="s">
        <v>84</v>
      </c>
      <c r="C24" s="116" t="s">
        <v>41</v>
      </c>
      <c r="D24" s="114" t="str">
        <f t="shared" si="1"/>
        <v>Rantatulkkila Emil, MBF</v>
      </c>
      <c r="E24" s="114"/>
      <c r="F24" s="114"/>
    </row>
    <row r="25" spans="1:6" ht="12.75">
      <c r="A25" s="114">
        <v>24</v>
      </c>
      <c r="B25" s="116" t="s">
        <v>143</v>
      </c>
      <c r="C25" s="116" t="s">
        <v>41</v>
      </c>
      <c r="D25" s="114" t="str">
        <f t="shared" si="1"/>
        <v>Rantatulkkila Petri, MBF</v>
      </c>
      <c r="E25" s="114"/>
      <c r="F25" s="114"/>
    </row>
    <row r="26" spans="1:6" ht="12.75">
      <c r="A26" s="114">
        <v>25</v>
      </c>
      <c r="B26" s="116" t="s">
        <v>81</v>
      </c>
      <c r="C26" s="116" t="s">
        <v>41</v>
      </c>
      <c r="D26" s="114" t="str">
        <f t="shared" si="1"/>
        <v>Vastavuo Viivi-Mari, MBF</v>
      </c>
      <c r="E26" s="114"/>
      <c r="F26" s="114"/>
    </row>
    <row r="27" spans="1:6" ht="12.75">
      <c r="A27" s="114">
        <v>26</v>
      </c>
      <c r="B27" s="116" t="s">
        <v>144</v>
      </c>
      <c r="C27" s="116" t="s">
        <v>145</v>
      </c>
      <c r="D27" s="114" t="str">
        <f t="shared" si="1"/>
        <v>Jaanimaki Sirli, Nomme SK</v>
      </c>
      <c r="E27" s="114"/>
      <c r="F27" s="114"/>
    </row>
    <row r="28" spans="1:6" ht="12.75">
      <c r="A28" s="114">
        <v>27</v>
      </c>
      <c r="B28" s="116" t="s">
        <v>146</v>
      </c>
      <c r="C28" s="116" t="s">
        <v>145</v>
      </c>
      <c r="D28" s="114" t="str">
        <f t="shared" si="1"/>
        <v>Marks Mari, Nomme SK</v>
      </c>
      <c r="E28" s="114"/>
      <c r="F28" s="114"/>
    </row>
    <row r="29" spans="1:6" ht="12.75">
      <c r="A29" s="114">
        <v>28</v>
      </c>
      <c r="B29" s="116" t="s">
        <v>147</v>
      </c>
      <c r="C29" s="116" t="s">
        <v>145</v>
      </c>
      <c r="D29" s="114" t="str">
        <f t="shared" si="1"/>
        <v>Millert Hille, Nomme SK</v>
      </c>
      <c r="E29" s="114"/>
      <c r="F29" s="114"/>
    </row>
    <row r="30" spans="1:6" ht="12.75">
      <c r="A30" s="114">
        <v>29</v>
      </c>
      <c r="B30" s="116" t="s">
        <v>148</v>
      </c>
      <c r="C30" s="116" t="s">
        <v>145</v>
      </c>
      <c r="D30" s="114" t="str">
        <f t="shared" si="1"/>
        <v>Tamm Marion, Nomme SK</v>
      </c>
      <c r="E30" s="114"/>
      <c r="F30" s="114"/>
    </row>
    <row r="31" spans="1:6" ht="12.75">
      <c r="A31" s="114">
        <v>30</v>
      </c>
      <c r="B31" s="116" t="s">
        <v>122</v>
      </c>
      <c r="C31" s="116" t="s">
        <v>38</v>
      </c>
      <c r="D31" s="114" t="str">
        <f t="shared" si="1"/>
        <v>Annunen Janne, OPT-86</v>
      </c>
      <c r="E31" s="114"/>
      <c r="F31" s="114"/>
    </row>
    <row r="32" spans="1:6" ht="12.75">
      <c r="A32" s="114">
        <v>31</v>
      </c>
      <c r="B32" s="116" t="s">
        <v>90</v>
      </c>
      <c r="C32" s="116" t="s">
        <v>38</v>
      </c>
      <c r="D32" s="114" t="str">
        <f t="shared" si="1"/>
        <v>Haapalainen Kullervo, OPT-86</v>
      </c>
      <c r="E32" s="114"/>
      <c r="F32" s="114"/>
    </row>
    <row r="33" spans="1:6" ht="12.75">
      <c r="A33" s="114">
        <v>32</v>
      </c>
      <c r="B33" s="116" t="s">
        <v>88</v>
      </c>
      <c r="C33" s="116" t="s">
        <v>38</v>
      </c>
      <c r="D33" s="114" t="str">
        <f t="shared" si="1"/>
        <v>Hiltunen Seppo, OPT-86</v>
      </c>
      <c r="E33" s="114"/>
      <c r="F33" s="114"/>
    </row>
    <row r="34" spans="1:6" ht="12.75">
      <c r="A34" s="114">
        <v>33</v>
      </c>
      <c r="B34" s="116" t="s">
        <v>87</v>
      </c>
      <c r="C34" s="116" t="s">
        <v>38</v>
      </c>
      <c r="D34" s="114" t="str">
        <f t="shared" si="1"/>
        <v>Määttä Eino, OPT-86</v>
      </c>
      <c r="E34" s="114"/>
      <c r="F34" s="114"/>
    </row>
    <row r="35" spans="1:6" ht="12.75">
      <c r="A35" s="114">
        <v>34</v>
      </c>
      <c r="B35" s="116" t="s">
        <v>149</v>
      </c>
      <c r="C35" s="116" t="s">
        <v>38</v>
      </c>
      <c r="D35" s="114" t="str">
        <f t="shared" si="1"/>
        <v>Palomaa Kristian, OPT-86</v>
      </c>
      <c r="E35" s="114"/>
      <c r="F35" s="114"/>
    </row>
    <row r="36" spans="1:6" ht="12.75">
      <c r="A36" s="114">
        <v>35</v>
      </c>
      <c r="B36" s="116" t="s">
        <v>85</v>
      </c>
      <c r="C36" s="116" t="s">
        <v>38</v>
      </c>
      <c r="D36" s="114" t="str">
        <f t="shared" si="1"/>
        <v>Perkkiö Markus, OPT-86</v>
      </c>
      <c r="E36" s="114"/>
      <c r="F36" s="114"/>
    </row>
    <row r="37" spans="1:6" ht="12.75">
      <c r="A37" s="114">
        <v>36</v>
      </c>
      <c r="B37" s="116" t="s">
        <v>86</v>
      </c>
      <c r="C37" s="116" t="s">
        <v>38</v>
      </c>
      <c r="D37" s="114" t="str">
        <f t="shared" si="1"/>
        <v>Perkkiö Tuomas, OPT-86</v>
      </c>
      <c r="E37" s="114"/>
      <c r="F37" s="114"/>
    </row>
    <row r="38" spans="1:6" ht="12.75">
      <c r="A38" s="114">
        <v>37</v>
      </c>
      <c r="B38" s="116" t="s">
        <v>91</v>
      </c>
      <c r="C38" s="116" t="s">
        <v>38</v>
      </c>
      <c r="D38" s="114" t="str">
        <f t="shared" si="1"/>
        <v>Vimpari Lasse, OPT-86</v>
      </c>
      <c r="E38" s="114"/>
      <c r="F38" s="114"/>
    </row>
    <row r="39" spans="1:6" ht="12.75">
      <c r="A39" s="114">
        <v>38</v>
      </c>
      <c r="B39" s="116" t="s">
        <v>92</v>
      </c>
      <c r="C39" s="116" t="s">
        <v>38</v>
      </c>
      <c r="D39" s="114" t="str">
        <f t="shared" si="1"/>
        <v>Vuoste Hannu, OPT-86</v>
      </c>
      <c r="E39" s="114"/>
      <c r="F39" s="114"/>
    </row>
    <row r="40" spans="1:6" ht="12.75">
      <c r="A40" s="114">
        <v>39</v>
      </c>
      <c r="B40" s="116" t="s">
        <v>93</v>
      </c>
      <c r="C40" s="116" t="s">
        <v>38</v>
      </c>
      <c r="D40" s="114" t="str">
        <f t="shared" si="1"/>
        <v>Vuoste Ilari, OPT-86</v>
      </c>
      <c r="E40" s="114"/>
      <c r="F40" s="114"/>
    </row>
    <row r="41" spans="1:6" ht="12.75">
      <c r="A41" s="114">
        <v>40</v>
      </c>
      <c r="B41" s="116" t="s">
        <v>89</v>
      </c>
      <c r="C41" s="116" t="s">
        <v>38</v>
      </c>
      <c r="D41" s="114" t="str">
        <f t="shared" si="1"/>
        <v>Ågren Pekka, OPT-86</v>
      </c>
      <c r="E41" s="114"/>
      <c r="F41" s="114"/>
    </row>
    <row r="42" spans="1:6" ht="12.75">
      <c r="A42" s="114">
        <v>41</v>
      </c>
      <c r="B42" s="116" t="s">
        <v>96</v>
      </c>
      <c r="C42" s="116" t="s">
        <v>69</v>
      </c>
      <c r="D42" s="114" t="str">
        <f t="shared" si="1"/>
        <v>Anckar John, ParPi</v>
      </c>
      <c r="E42" s="114"/>
      <c r="F42" s="114"/>
    </row>
    <row r="43" spans="1:6" ht="12.75">
      <c r="A43" s="114">
        <v>42</v>
      </c>
      <c r="B43" s="116" t="s">
        <v>95</v>
      </c>
      <c r="C43" s="116" t="s">
        <v>69</v>
      </c>
      <c r="D43" s="114" t="str">
        <f t="shared" si="1"/>
        <v>Englund Carina, ParPi</v>
      </c>
      <c r="E43" s="114"/>
      <c r="F43" s="114"/>
    </row>
    <row r="44" spans="1:6" ht="12.75">
      <c r="A44" s="114">
        <v>43</v>
      </c>
      <c r="B44" s="116" t="s">
        <v>94</v>
      </c>
      <c r="C44" s="116" t="s">
        <v>69</v>
      </c>
      <c r="D44" s="114" t="str">
        <f t="shared" si="1"/>
        <v>Englund Sabina, ParPi</v>
      </c>
      <c r="E44" s="114"/>
      <c r="F44" s="114"/>
    </row>
    <row r="45" spans="1:6" ht="12.75">
      <c r="A45" s="114">
        <v>44</v>
      </c>
      <c r="B45" s="116" t="s">
        <v>100</v>
      </c>
      <c r="C45" s="116" t="s">
        <v>68</v>
      </c>
      <c r="D45" s="114" t="str">
        <f t="shared" si="1"/>
        <v>Kähtävä Konsta, Por-83</v>
      </c>
      <c r="E45" s="114"/>
      <c r="F45" s="114"/>
    </row>
    <row r="46" spans="1:6" ht="12.75">
      <c r="A46" s="114">
        <v>45</v>
      </c>
      <c r="B46" s="116" t="s">
        <v>150</v>
      </c>
      <c r="C46" s="116" t="s">
        <v>68</v>
      </c>
      <c r="D46" s="114" t="str">
        <f t="shared" si="1"/>
        <v>Myllärinen Iida, Por-83</v>
      </c>
      <c r="E46" s="114"/>
      <c r="F46" s="114"/>
    </row>
    <row r="47" spans="1:6" ht="12.75">
      <c r="A47" s="114">
        <v>46</v>
      </c>
      <c r="B47" s="116" t="s">
        <v>151</v>
      </c>
      <c r="C47" s="116" t="s">
        <v>68</v>
      </c>
      <c r="D47" s="114" t="str">
        <f t="shared" si="1"/>
        <v>Myllärinen Mika, Por-83</v>
      </c>
      <c r="E47" s="114"/>
      <c r="F47" s="114"/>
    </row>
    <row r="48" spans="1:6" ht="12.75">
      <c r="A48" s="114">
        <v>47</v>
      </c>
      <c r="B48" s="116" t="s">
        <v>97</v>
      </c>
      <c r="C48" s="116" t="s">
        <v>68</v>
      </c>
      <c r="D48" s="114" t="str">
        <f t="shared" si="1"/>
        <v>Rissanen Elli, Por-83</v>
      </c>
      <c r="E48" s="114"/>
      <c r="F48" s="114"/>
    </row>
    <row r="49" spans="1:6" ht="12.75">
      <c r="A49" s="114">
        <v>48</v>
      </c>
      <c r="B49" s="116" t="s">
        <v>98</v>
      </c>
      <c r="C49" s="116" t="s">
        <v>68</v>
      </c>
      <c r="D49" s="114" t="str">
        <f t="shared" si="1"/>
        <v>Rissanen Ilkka, Por-83</v>
      </c>
      <c r="E49" s="114"/>
      <c r="F49" s="114"/>
    </row>
    <row r="50" spans="1:6" ht="12.75">
      <c r="A50" s="114">
        <v>49</v>
      </c>
      <c r="B50" s="116" t="s">
        <v>152</v>
      </c>
      <c r="C50" s="116" t="s">
        <v>68</v>
      </c>
      <c r="D50" s="114" t="str">
        <f t="shared" si="1"/>
        <v>Salakari Eemil, Por-83</v>
      </c>
      <c r="E50" s="114"/>
      <c r="F50" s="114"/>
    </row>
    <row r="51" spans="1:6" ht="12.75">
      <c r="A51" s="114">
        <v>50</v>
      </c>
      <c r="B51" s="116" t="s">
        <v>99</v>
      </c>
      <c r="C51" s="116" t="s">
        <v>68</v>
      </c>
      <c r="D51" s="114" t="str">
        <f t="shared" si="1"/>
        <v>Tiljander Aleksi, Por-83</v>
      </c>
      <c r="E51" s="114"/>
      <c r="F51" s="114"/>
    </row>
    <row r="52" spans="1:6" ht="12.75">
      <c r="A52" s="114">
        <v>51</v>
      </c>
      <c r="B52" s="116" t="s">
        <v>101</v>
      </c>
      <c r="C52" s="116" t="s">
        <v>153</v>
      </c>
      <c r="D52" s="114" t="str">
        <f t="shared" si="1"/>
        <v>Halavaara Kari, PT 75</v>
      </c>
      <c r="E52" s="114"/>
      <c r="F52" s="114"/>
    </row>
    <row r="53" spans="1:6" ht="12.75">
      <c r="A53" s="114">
        <v>52</v>
      </c>
      <c r="B53" s="116" t="s">
        <v>154</v>
      </c>
      <c r="C53" s="116" t="s">
        <v>153</v>
      </c>
      <c r="D53" s="114" t="str">
        <f t="shared" si="1"/>
        <v>Seppänen Juho, PT 75</v>
      </c>
      <c r="E53" s="114"/>
      <c r="F53" s="114"/>
    </row>
    <row r="54" spans="1:6" ht="12.75">
      <c r="A54" s="114">
        <v>53</v>
      </c>
      <c r="B54" s="116" t="s">
        <v>155</v>
      </c>
      <c r="C54" s="116" t="s">
        <v>156</v>
      </c>
      <c r="D54" s="114" t="str">
        <f t="shared" si="1"/>
        <v>Jormanainen Jani, PT Espoo</v>
      </c>
      <c r="E54" s="114"/>
      <c r="F54" s="114"/>
    </row>
    <row r="55" spans="1:6" ht="12.75">
      <c r="A55" s="114">
        <v>54</v>
      </c>
      <c r="B55" s="116" t="s">
        <v>103</v>
      </c>
      <c r="C55" s="116" t="s">
        <v>156</v>
      </c>
      <c r="D55" s="114" t="str">
        <f t="shared" si="1"/>
        <v>Nyberg Jan, PT Espoo</v>
      </c>
      <c r="E55" s="114"/>
      <c r="F55" s="114"/>
    </row>
    <row r="56" spans="1:6" ht="12.75">
      <c r="A56" s="114">
        <v>55</v>
      </c>
      <c r="B56" s="116" t="s">
        <v>102</v>
      </c>
      <c r="C56" s="116" t="s">
        <v>156</v>
      </c>
      <c r="D56" s="114" t="str">
        <f t="shared" si="1"/>
        <v>Nyberg Kim, PT Espoo</v>
      </c>
      <c r="E56" s="114"/>
      <c r="F56" s="114"/>
    </row>
    <row r="57" spans="1:6" ht="12.75">
      <c r="A57" s="114">
        <v>56</v>
      </c>
      <c r="B57" s="116" t="s">
        <v>104</v>
      </c>
      <c r="C57" s="116" t="s">
        <v>156</v>
      </c>
      <c r="D57" s="114" t="str">
        <f t="shared" si="1"/>
        <v>Soine Toni, PT Espoo</v>
      </c>
      <c r="E57" s="114"/>
      <c r="F57" s="114"/>
    </row>
    <row r="58" spans="1:6" ht="12.75">
      <c r="A58" s="114">
        <v>57</v>
      </c>
      <c r="B58" s="116" t="s">
        <v>157</v>
      </c>
      <c r="C58" s="116" t="s">
        <v>156</v>
      </c>
      <c r="D58" s="114" t="str">
        <f t="shared" si="1"/>
        <v>Vyskubov Alexey, PT Espoo</v>
      </c>
      <c r="E58" s="114"/>
      <c r="F58" s="114"/>
    </row>
    <row r="59" spans="1:6" ht="12.75">
      <c r="A59" s="114">
        <v>58</v>
      </c>
      <c r="B59" s="116" t="s">
        <v>158</v>
      </c>
      <c r="C59" s="116" t="s">
        <v>43</v>
      </c>
      <c r="D59" s="114" t="str">
        <f t="shared" si="1"/>
        <v>Julmala Juha, SeSi</v>
      </c>
      <c r="E59" s="114"/>
      <c r="F59" s="114"/>
    </row>
    <row r="60" spans="1:6" ht="12.75">
      <c r="A60" s="114">
        <v>59</v>
      </c>
      <c r="B60" s="116" t="s">
        <v>106</v>
      </c>
      <c r="C60" s="116" t="s">
        <v>43</v>
      </c>
      <c r="D60" s="114" t="str">
        <f t="shared" si="1"/>
        <v>Kallinki Tuomas, SeSi</v>
      </c>
      <c r="E60" s="114"/>
      <c r="F60" s="114"/>
    </row>
    <row r="61" spans="1:6" ht="12.75">
      <c r="A61" s="114">
        <v>60</v>
      </c>
      <c r="B61" s="116" t="s">
        <v>105</v>
      </c>
      <c r="C61" s="116" t="s">
        <v>43</v>
      </c>
      <c r="D61" s="114" t="str">
        <f t="shared" si="1"/>
        <v>Kangas Martti, SeSi</v>
      </c>
      <c r="E61" s="114"/>
      <c r="F61" s="114"/>
    </row>
    <row r="62" spans="1:6" ht="12.75">
      <c r="A62" s="114">
        <v>61</v>
      </c>
      <c r="B62" s="116" t="s">
        <v>159</v>
      </c>
      <c r="C62" s="116" t="s">
        <v>43</v>
      </c>
      <c r="D62" s="114" t="str">
        <f t="shared" si="1"/>
        <v>Kovacs Gabor, SeSi</v>
      </c>
      <c r="E62" s="114"/>
      <c r="F62" s="114"/>
    </row>
    <row r="63" spans="1:6" ht="12.75">
      <c r="A63" s="114">
        <v>62</v>
      </c>
      <c r="B63" s="116" t="s">
        <v>107</v>
      </c>
      <c r="C63" s="116" t="s">
        <v>43</v>
      </c>
      <c r="D63" s="114" t="str">
        <f t="shared" si="1"/>
        <v>Latukka Topi, SeSi</v>
      </c>
      <c r="E63" s="114"/>
      <c r="F63" s="114"/>
    </row>
    <row r="64" spans="1:6" ht="12.75">
      <c r="A64" s="114">
        <v>63</v>
      </c>
      <c r="B64" s="116" t="s">
        <v>160</v>
      </c>
      <c r="C64" s="116" t="s">
        <v>43</v>
      </c>
      <c r="D64" s="114" t="str">
        <f t="shared" si="1"/>
        <v>Mäenpää Markku, SeSi</v>
      </c>
      <c r="E64" s="114"/>
      <c r="F64" s="114"/>
    </row>
    <row r="65" spans="1:6" ht="12.75">
      <c r="A65" s="114">
        <v>64</v>
      </c>
      <c r="B65" s="116" t="s">
        <v>110</v>
      </c>
      <c r="C65" s="116" t="s">
        <v>43</v>
      </c>
      <c r="D65" s="114" t="str">
        <f t="shared" si="1"/>
        <v>Olah Pentti, SeSi</v>
      </c>
      <c r="E65" s="114"/>
      <c r="F65" s="114"/>
    </row>
    <row r="66" spans="1:6" ht="12.75">
      <c r="A66" s="114">
        <v>65</v>
      </c>
      <c r="B66" s="116" t="s">
        <v>109</v>
      </c>
      <c r="C66" s="116" t="s">
        <v>43</v>
      </c>
      <c r="D66" s="114" t="str">
        <f t="shared" si="1"/>
        <v>Ollikainen Kai, SeSi</v>
      </c>
      <c r="E66" s="114"/>
      <c r="F66" s="114"/>
    </row>
    <row r="67" spans="1:6" ht="12.75">
      <c r="A67" s="114">
        <v>66</v>
      </c>
      <c r="B67" s="116" t="s">
        <v>108</v>
      </c>
      <c r="C67" s="116" t="s">
        <v>43</v>
      </c>
      <c r="D67" s="114" t="str">
        <f t="shared" si="1"/>
        <v>Suvanto Juhani, SeSi</v>
      </c>
      <c r="E67" s="114"/>
      <c r="F67" s="114"/>
    </row>
    <row r="68" spans="1:6" ht="12.75">
      <c r="A68" s="114">
        <v>67</v>
      </c>
      <c r="B68" s="116" t="s">
        <v>71</v>
      </c>
      <c r="C68" s="116" t="s">
        <v>43</v>
      </c>
      <c r="D68" s="114" t="str">
        <f t="shared" si="1"/>
        <v>Suvanto Leila, SeSi</v>
      </c>
      <c r="E68" s="114"/>
      <c r="F68" s="114"/>
    </row>
    <row r="69" spans="1:6" ht="12.75">
      <c r="A69" s="114">
        <v>68</v>
      </c>
      <c r="B69" s="116" t="s">
        <v>161</v>
      </c>
      <c r="C69" s="116" t="s">
        <v>37</v>
      </c>
      <c r="D69" s="114" t="str">
        <f aca="true" t="shared" si="2" ref="D69:D132">IF(B69="","",CONCATENATE(B69,", ",C69))</f>
        <v>Mustonen Aleksi, TIP-70</v>
      </c>
      <c r="E69" s="114"/>
      <c r="F69" s="114"/>
    </row>
    <row r="70" spans="1:6" ht="12.75">
      <c r="A70" s="114">
        <v>69</v>
      </c>
      <c r="B70" s="116" t="s">
        <v>162</v>
      </c>
      <c r="C70" s="116" t="s">
        <v>37</v>
      </c>
      <c r="D70" s="114" t="str">
        <f t="shared" si="2"/>
        <v>Olsbo Tim, TIP-70</v>
      </c>
      <c r="E70" s="114"/>
      <c r="F70" s="114"/>
    </row>
    <row r="71" spans="1:6" ht="12.75">
      <c r="A71" s="114">
        <v>70</v>
      </c>
      <c r="B71" s="116" t="s">
        <v>112</v>
      </c>
      <c r="C71" s="116" t="s">
        <v>42</v>
      </c>
      <c r="D71" s="114" t="str">
        <f t="shared" si="2"/>
        <v>Kantola Roni, TuKa</v>
      </c>
      <c r="E71" s="114"/>
      <c r="F71" s="114"/>
    </row>
    <row r="72" spans="1:6" ht="12.75">
      <c r="A72" s="114">
        <v>71</v>
      </c>
      <c r="B72" s="116" t="s">
        <v>113</v>
      </c>
      <c r="C72" s="116" t="s">
        <v>42</v>
      </c>
      <c r="D72" s="114" t="str">
        <f t="shared" si="2"/>
        <v>Kantola Roope, TuKa</v>
      </c>
      <c r="E72" s="114"/>
      <c r="F72" s="114"/>
    </row>
    <row r="73" spans="1:6" ht="12.75">
      <c r="A73" s="114">
        <v>72</v>
      </c>
      <c r="B73" s="116" t="s">
        <v>163</v>
      </c>
      <c r="C73" s="116" t="s">
        <v>114</v>
      </c>
      <c r="D73" s="114" t="str">
        <f t="shared" si="2"/>
        <v>Sorvisto Mika, Vana</v>
      </c>
      <c r="E73" s="114"/>
      <c r="F73" s="114"/>
    </row>
    <row r="74" spans="1:6" ht="12.75">
      <c r="A74" s="114">
        <v>73</v>
      </c>
      <c r="B74" s="116" t="s">
        <v>117</v>
      </c>
      <c r="C74" s="116" t="s">
        <v>115</v>
      </c>
      <c r="D74" s="114" t="str">
        <f t="shared" si="2"/>
        <v>Hietikko Pauli, Wega</v>
      </c>
      <c r="E74" s="114"/>
      <c r="F74" s="114"/>
    </row>
    <row r="75" spans="1:6" ht="12.75">
      <c r="A75" s="114">
        <v>74</v>
      </c>
      <c r="B75" s="116" t="s">
        <v>116</v>
      </c>
      <c r="C75" s="116" t="s">
        <v>115</v>
      </c>
      <c r="D75" s="114" t="str">
        <f t="shared" si="2"/>
        <v>Nyberg Håkan, Wega</v>
      </c>
      <c r="E75" s="114"/>
      <c r="F75" s="114"/>
    </row>
    <row r="76" spans="1:6" ht="12.75">
      <c r="A76" s="114">
        <v>75</v>
      </c>
      <c r="B76" s="116" t="s">
        <v>175</v>
      </c>
      <c r="C76" s="116" t="s">
        <v>115</v>
      </c>
      <c r="D76" s="114" t="str">
        <f t="shared" si="2"/>
        <v>Pitkänen Tatu, Wega</v>
      </c>
      <c r="E76" s="114"/>
      <c r="F76" s="114"/>
    </row>
    <row r="77" spans="1:6" ht="12.75">
      <c r="A77" s="114">
        <v>76</v>
      </c>
      <c r="B77" s="116" t="s">
        <v>176</v>
      </c>
      <c r="C77" s="116" t="s">
        <v>115</v>
      </c>
      <c r="D77" s="114" t="str">
        <f t="shared" si="2"/>
        <v>Pitkänen Terho, Wega</v>
      </c>
      <c r="E77" s="114"/>
      <c r="F77" s="114"/>
    </row>
    <row r="78" spans="1:6" ht="12.75">
      <c r="A78" s="114">
        <v>77</v>
      </c>
      <c r="B78" s="116" t="s">
        <v>177</v>
      </c>
      <c r="C78" s="116" t="s">
        <v>115</v>
      </c>
      <c r="D78" s="114" t="str">
        <f t="shared" si="2"/>
        <v>Pitkänen Toni, Wega</v>
      </c>
      <c r="E78" s="114"/>
      <c r="F78" s="114"/>
    </row>
    <row r="79" spans="1:6" ht="12.75">
      <c r="A79" s="114">
        <v>78</v>
      </c>
      <c r="B79" s="116" t="s">
        <v>119</v>
      </c>
      <c r="C79" s="116" t="s">
        <v>40</v>
      </c>
      <c r="D79" s="114" t="str">
        <f t="shared" si="2"/>
        <v>Annunen Jani, YNM</v>
      </c>
      <c r="E79" s="114"/>
      <c r="F79" s="114"/>
    </row>
    <row r="80" spans="1:6" ht="12.75">
      <c r="A80" s="114">
        <v>79</v>
      </c>
      <c r="B80" s="116" t="s">
        <v>118</v>
      </c>
      <c r="C80" s="116" t="s">
        <v>40</v>
      </c>
      <c r="D80" s="114" t="str">
        <f t="shared" si="2"/>
        <v>Annunen Joni, YNM</v>
      </c>
      <c r="E80" s="114"/>
      <c r="F80" s="114"/>
    </row>
    <row r="81" spans="1:6" ht="12.75">
      <c r="A81" s="114">
        <v>80</v>
      </c>
      <c r="B81" s="116" t="s">
        <v>121</v>
      </c>
      <c r="C81" s="116" t="s">
        <v>40</v>
      </c>
      <c r="D81" s="114" t="str">
        <f t="shared" si="2"/>
        <v>Koistinen Iitamari, YNM</v>
      </c>
      <c r="E81" s="114"/>
      <c r="F81" s="114"/>
    </row>
    <row r="82" spans="1:6" ht="12.75">
      <c r="A82" s="114">
        <v>81</v>
      </c>
      <c r="B82" s="116" t="s">
        <v>120</v>
      </c>
      <c r="C82" s="116" t="s">
        <v>40</v>
      </c>
      <c r="D82" s="114" t="str">
        <f t="shared" si="2"/>
        <v>Marttila-Tornio Olli, YNM</v>
      </c>
      <c r="E82" s="114"/>
      <c r="F82" s="114"/>
    </row>
    <row r="83" spans="1:6" ht="12.75">
      <c r="A83" s="114">
        <v>82</v>
      </c>
      <c r="B83" s="116" t="s">
        <v>164</v>
      </c>
      <c r="C83" s="116" t="s">
        <v>40</v>
      </c>
      <c r="D83" s="114" t="str">
        <f t="shared" si="2"/>
        <v>Sipola Pasi, YNM</v>
      </c>
      <c r="E83" s="114"/>
      <c r="F83" s="114"/>
    </row>
    <row r="84" spans="1:6" ht="12.75">
      <c r="A84" s="114">
        <v>83</v>
      </c>
      <c r="B84" s="116" t="s">
        <v>178</v>
      </c>
      <c r="C84" s="116" t="s">
        <v>153</v>
      </c>
      <c r="D84" s="114" t="str">
        <f t="shared" si="2"/>
        <v>Tennilä Otto, PT 75</v>
      </c>
      <c r="E84" s="114"/>
      <c r="F84" s="114"/>
    </row>
    <row r="85" spans="1:6" ht="12.75">
      <c r="A85" s="114">
        <v>84</v>
      </c>
      <c r="B85" s="116" t="s">
        <v>179</v>
      </c>
      <c r="C85" s="116" t="s">
        <v>37</v>
      </c>
      <c r="D85" s="114" t="str">
        <f t="shared" si="2"/>
        <v>Oksanen Jannika, TIP-70</v>
      </c>
      <c r="E85" s="114"/>
      <c r="F85" s="114"/>
    </row>
    <row r="86" spans="1:6" ht="12.75">
      <c r="A86" s="114">
        <v>85</v>
      </c>
      <c r="B86" s="116"/>
      <c r="C86" s="116"/>
      <c r="D86" s="114">
        <f t="shared" si="2"/>
      </c>
      <c r="E86" s="114"/>
      <c r="F86" s="114"/>
    </row>
    <row r="87" spans="1:6" ht="12.75">
      <c r="A87" s="114">
        <v>86</v>
      </c>
      <c r="B87" s="116"/>
      <c r="C87" s="116"/>
      <c r="D87" s="114">
        <f t="shared" si="2"/>
      </c>
      <c r="E87" s="114"/>
      <c r="F87" s="114"/>
    </row>
    <row r="88" spans="1:6" ht="12.75">
      <c r="A88" s="114">
        <v>87</v>
      </c>
      <c r="B88" s="116"/>
      <c r="C88" s="116"/>
      <c r="D88" s="114">
        <f t="shared" si="2"/>
      </c>
      <c r="E88" s="114"/>
      <c r="F88" s="114"/>
    </row>
    <row r="89" spans="1:6" ht="12.75">
      <c r="A89" s="114">
        <v>88</v>
      </c>
      <c r="B89" s="116"/>
      <c r="C89" s="116"/>
      <c r="D89" s="114">
        <f t="shared" si="2"/>
      </c>
      <c r="E89" s="114"/>
      <c r="F89" s="114"/>
    </row>
    <row r="90" spans="1:6" ht="12.75">
      <c r="A90" s="114">
        <v>89</v>
      </c>
      <c r="B90" s="116"/>
      <c r="C90" s="116"/>
      <c r="D90" s="114">
        <f t="shared" si="2"/>
      </c>
      <c r="E90" s="114"/>
      <c r="F90" s="114"/>
    </row>
    <row r="91" spans="1:6" ht="12.75">
      <c r="A91" s="114">
        <v>90</v>
      </c>
      <c r="B91" s="116"/>
      <c r="C91" s="116"/>
      <c r="D91" s="114">
        <f t="shared" si="2"/>
      </c>
      <c r="E91" s="114"/>
      <c r="F91" s="114"/>
    </row>
    <row r="92" spans="1:6" ht="12.75">
      <c r="A92" s="114">
        <v>91</v>
      </c>
      <c r="B92" s="116"/>
      <c r="C92" s="116"/>
      <c r="D92" s="114">
        <f t="shared" si="2"/>
      </c>
      <c r="E92" s="114"/>
      <c r="F92" s="114"/>
    </row>
    <row r="93" spans="1:6" ht="12.75">
      <c r="A93" s="114">
        <v>92</v>
      </c>
      <c r="B93" s="116"/>
      <c r="C93" s="116"/>
      <c r="D93" s="114">
        <f t="shared" si="2"/>
      </c>
      <c r="E93" s="114"/>
      <c r="F93" s="114"/>
    </row>
    <row r="94" spans="1:6" ht="12.75">
      <c r="A94" s="114">
        <v>93</v>
      </c>
      <c r="B94" s="116"/>
      <c r="C94" s="116"/>
      <c r="D94" s="114">
        <f t="shared" si="2"/>
      </c>
      <c r="E94" s="114"/>
      <c r="F94" s="114"/>
    </row>
    <row r="95" spans="1:6" ht="12.75">
      <c r="A95" s="114">
        <v>94</v>
      </c>
      <c r="B95" s="116"/>
      <c r="C95" s="116"/>
      <c r="D95" s="114">
        <f t="shared" si="2"/>
      </c>
      <c r="E95" s="114"/>
      <c r="F95" s="114"/>
    </row>
    <row r="96" spans="1:6" ht="12.75">
      <c r="A96" s="114">
        <v>95</v>
      </c>
      <c r="B96" s="116"/>
      <c r="C96" s="116"/>
      <c r="D96" s="114">
        <f t="shared" si="2"/>
      </c>
      <c r="E96" s="114"/>
      <c r="F96" s="114"/>
    </row>
    <row r="97" spans="1:6" ht="12.75">
      <c r="A97" s="114">
        <v>96</v>
      </c>
      <c r="B97" s="116"/>
      <c r="C97" s="116"/>
      <c r="D97" s="114">
        <f t="shared" si="2"/>
      </c>
      <c r="E97" s="114"/>
      <c r="F97" s="114"/>
    </row>
    <row r="98" spans="1:6" ht="12.75">
      <c r="A98" s="114">
        <v>97</v>
      </c>
      <c r="B98" s="116"/>
      <c r="C98" s="116"/>
      <c r="D98" s="114">
        <f t="shared" si="2"/>
      </c>
      <c r="E98" s="114"/>
      <c r="F98" s="114"/>
    </row>
    <row r="99" spans="1:6" ht="12.75">
      <c r="A99" s="114">
        <v>98</v>
      </c>
      <c r="B99" s="116"/>
      <c r="C99" s="116"/>
      <c r="D99" s="114">
        <f t="shared" si="2"/>
      </c>
      <c r="E99" s="114"/>
      <c r="F99" s="114"/>
    </row>
    <row r="100" spans="1:6" ht="12.75">
      <c r="A100" s="114">
        <v>99</v>
      </c>
      <c r="B100" s="116"/>
      <c r="C100" s="116"/>
      <c r="D100" s="114">
        <f t="shared" si="2"/>
      </c>
      <c r="E100" s="114"/>
      <c r="F100" s="114"/>
    </row>
    <row r="101" spans="1:6" ht="12.75">
      <c r="A101" s="114">
        <v>100</v>
      </c>
      <c r="B101" s="116"/>
      <c r="C101" s="116"/>
      <c r="D101" s="114">
        <f t="shared" si="2"/>
      </c>
      <c r="E101" s="114"/>
      <c r="F101" s="114"/>
    </row>
    <row r="102" spans="1:6" ht="12.75">
      <c r="A102" s="114">
        <v>101</v>
      </c>
      <c r="B102" s="116"/>
      <c r="C102" s="116"/>
      <c r="D102" s="114">
        <f t="shared" si="2"/>
      </c>
      <c r="E102" s="114"/>
      <c r="F102" s="114"/>
    </row>
    <row r="103" spans="1:6" ht="12.75">
      <c r="A103" s="114">
        <v>102</v>
      </c>
      <c r="B103" s="116"/>
      <c r="C103" s="116"/>
      <c r="D103" s="114">
        <f t="shared" si="2"/>
      </c>
      <c r="E103" s="114"/>
      <c r="F103" s="114"/>
    </row>
    <row r="104" spans="1:6" ht="12.75">
      <c r="A104" s="114">
        <v>103</v>
      </c>
      <c r="B104" s="116"/>
      <c r="C104" s="116"/>
      <c r="D104" s="114">
        <f t="shared" si="2"/>
      </c>
      <c r="E104" s="114"/>
      <c r="F104" s="114"/>
    </row>
    <row r="105" spans="1:6" ht="12.75">
      <c r="A105" s="114">
        <v>104</v>
      </c>
      <c r="B105" s="116"/>
      <c r="C105" s="116"/>
      <c r="D105" s="114">
        <f t="shared" si="2"/>
      </c>
      <c r="E105" s="114"/>
      <c r="F105" s="114"/>
    </row>
    <row r="106" spans="1:6" ht="12.75">
      <c r="A106" s="114">
        <v>105</v>
      </c>
      <c r="B106" s="116"/>
      <c r="C106" s="116"/>
      <c r="D106" s="114">
        <f t="shared" si="2"/>
      </c>
      <c r="E106" s="114"/>
      <c r="F106" s="114"/>
    </row>
    <row r="107" spans="1:6" ht="12.75">
      <c r="A107" s="114">
        <v>106</v>
      </c>
      <c r="B107" s="116"/>
      <c r="C107" s="116"/>
      <c r="D107" s="114">
        <f t="shared" si="2"/>
      </c>
      <c r="E107" s="114"/>
      <c r="F107" s="114"/>
    </row>
    <row r="108" spans="1:6" ht="12.75">
      <c r="A108" s="114">
        <v>107</v>
      </c>
      <c r="B108" s="116"/>
      <c r="C108" s="116"/>
      <c r="D108" s="114">
        <f t="shared" si="2"/>
      </c>
      <c r="E108" s="114"/>
      <c r="F108" s="114"/>
    </row>
    <row r="109" spans="1:6" ht="12.75">
      <c r="A109" s="114">
        <v>108</v>
      </c>
      <c r="B109" s="116"/>
      <c r="C109" s="116"/>
      <c r="D109" s="114">
        <f t="shared" si="2"/>
      </c>
      <c r="E109" s="114"/>
      <c r="F109" s="114"/>
    </row>
    <row r="110" spans="1:6" ht="12.75">
      <c r="A110" s="114">
        <v>109</v>
      </c>
      <c r="B110" s="116"/>
      <c r="C110" s="116"/>
      <c r="D110" s="114">
        <f t="shared" si="2"/>
      </c>
      <c r="E110" s="114"/>
      <c r="F110" s="114"/>
    </row>
    <row r="111" spans="1:6" ht="12.75">
      <c r="A111" s="114">
        <v>110</v>
      </c>
      <c r="B111" s="116"/>
      <c r="C111" s="116"/>
      <c r="D111" s="114">
        <f t="shared" si="2"/>
      </c>
      <c r="E111" s="114"/>
      <c r="F111" s="114"/>
    </row>
    <row r="112" spans="1:6" ht="12.75">
      <c r="A112" s="114">
        <v>111</v>
      </c>
      <c r="B112" s="116"/>
      <c r="C112" s="116"/>
      <c r="D112" s="114">
        <f t="shared" si="2"/>
      </c>
      <c r="E112" s="114"/>
      <c r="F112" s="114"/>
    </row>
    <row r="113" spans="1:6" ht="12.75">
      <c r="A113" s="114">
        <v>112</v>
      </c>
      <c r="B113" s="116"/>
      <c r="C113" s="116"/>
      <c r="D113" s="114">
        <f t="shared" si="2"/>
      </c>
      <c r="E113" s="114"/>
      <c r="F113" s="114"/>
    </row>
    <row r="114" spans="1:6" ht="12.75">
      <c r="A114" s="114">
        <v>113</v>
      </c>
      <c r="B114" s="116"/>
      <c r="C114" s="116"/>
      <c r="D114" s="114">
        <f t="shared" si="2"/>
      </c>
      <c r="E114" s="114"/>
      <c r="F114" s="114"/>
    </row>
    <row r="115" spans="1:6" ht="12.75">
      <c r="A115" s="114">
        <v>114</v>
      </c>
      <c r="B115" s="116"/>
      <c r="C115" s="116"/>
      <c r="D115" s="114">
        <f t="shared" si="2"/>
      </c>
      <c r="E115" s="114"/>
      <c r="F115" s="114"/>
    </row>
    <row r="116" spans="1:6" ht="12.75">
      <c r="A116" s="114">
        <v>115</v>
      </c>
      <c r="B116" s="116"/>
      <c r="C116" s="116"/>
      <c r="D116" s="114">
        <f t="shared" si="2"/>
      </c>
      <c r="E116" s="114"/>
      <c r="F116" s="114"/>
    </row>
    <row r="117" spans="1:6" ht="12.75">
      <c r="A117" s="114">
        <v>116</v>
      </c>
      <c r="B117" s="116"/>
      <c r="C117" s="116"/>
      <c r="D117" s="114">
        <f t="shared" si="2"/>
      </c>
      <c r="E117" s="114"/>
      <c r="F117" s="114"/>
    </row>
    <row r="118" spans="1:6" ht="12.75">
      <c r="A118" s="114">
        <v>117</v>
      </c>
      <c r="B118" s="116"/>
      <c r="C118" s="116"/>
      <c r="D118" s="114">
        <f t="shared" si="2"/>
      </c>
      <c r="E118" s="114"/>
      <c r="F118" s="114"/>
    </row>
    <row r="119" spans="1:6" ht="12.75">
      <c r="A119" s="114">
        <v>118</v>
      </c>
      <c r="B119" s="116"/>
      <c r="C119" s="116"/>
      <c r="D119" s="114">
        <f t="shared" si="2"/>
      </c>
      <c r="E119" s="114"/>
      <c r="F119" s="114"/>
    </row>
    <row r="120" spans="1:6" ht="12.75">
      <c r="A120" s="114">
        <v>119</v>
      </c>
      <c r="B120" s="116"/>
      <c r="C120" s="116"/>
      <c r="D120" s="114">
        <f t="shared" si="2"/>
      </c>
      <c r="E120" s="114"/>
      <c r="F120" s="114"/>
    </row>
    <row r="121" spans="1:6" ht="12.75">
      <c r="A121" s="114">
        <v>120</v>
      </c>
      <c r="B121" s="116"/>
      <c r="C121" s="116"/>
      <c r="D121" s="114">
        <f t="shared" si="2"/>
      </c>
      <c r="E121" s="114"/>
      <c r="F121" s="114"/>
    </row>
    <row r="122" spans="1:6" ht="12.75">
      <c r="A122" s="114">
        <v>121</v>
      </c>
      <c r="B122" s="116"/>
      <c r="C122" s="116"/>
      <c r="D122" s="114">
        <f t="shared" si="2"/>
      </c>
      <c r="E122" s="114"/>
      <c r="F122" s="114"/>
    </row>
    <row r="123" spans="1:6" ht="12.75">
      <c r="A123" s="114">
        <v>122</v>
      </c>
      <c r="B123" s="116"/>
      <c r="C123" s="116"/>
      <c r="D123" s="114">
        <f t="shared" si="2"/>
      </c>
      <c r="E123" s="114"/>
      <c r="F123" s="114"/>
    </row>
    <row r="124" spans="1:6" ht="12.75">
      <c r="A124" s="114">
        <v>123</v>
      </c>
      <c r="B124" s="116"/>
      <c r="C124" s="116"/>
      <c r="D124" s="114">
        <f t="shared" si="2"/>
      </c>
      <c r="E124" s="114"/>
      <c r="F124" s="114"/>
    </row>
    <row r="125" spans="1:6" ht="12.75">
      <c r="A125" s="114">
        <v>124</v>
      </c>
      <c r="B125" s="116"/>
      <c r="C125" s="116"/>
      <c r="D125" s="114">
        <f t="shared" si="2"/>
      </c>
      <c r="E125" s="114"/>
      <c r="F125" s="114"/>
    </row>
    <row r="126" spans="1:6" ht="12.75">
      <c r="A126" s="114">
        <v>125</v>
      </c>
      <c r="B126" s="116"/>
      <c r="C126" s="116"/>
      <c r="D126" s="114">
        <f t="shared" si="2"/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" bottom="0" header="0.5118110236220472" footer="0.5118110236220472"/>
  <pageSetup fitToHeight="5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3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169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184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72</v>
      </c>
      <c r="D9" s="49">
        <v>1</v>
      </c>
      <c r="E9" s="44">
        <v>1693</v>
      </c>
      <c r="F9" s="5" t="str">
        <f>IF(C9=0,"",INDEX(Nimet!$A$2:$D$251,C9,4))</f>
        <v>Sorvisto Mika, Vana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82</v>
      </c>
      <c r="D11" s="49">
        <v>3</v>
      </c>
      <c r="E11" s="44">
        <v>1330</v>
      </c>
      <c r="F11" s="5" t="str">
        <f>IF(C11=0,"",INDEX(Nimet!$A$2:$D$251,C11,4))</f>
        <v>Sipola Pasi, YNM</v>
      </c>
      <c r="G11" s="43"/>
      <c r="H11" s="118"/>
      <c r="I11" s="23"/>
      <c r="J11" s="23"/>
    </row>
    <row r="12" spans="3:10" ht="14.25" customHeight="1">
      <c r="C12" s="20">
        <v>66</v>
      </c>
      <c r="D12" s="50">
        <v>4</v>
      </c>
      <c r="E12" s="45">
        <v>1517</v>
      </c>
      <c r="F12" s="4" t="str">
        <f>IF(C12=0,"",INDEX(Nimet!$A$2:$D$251,C12,4))</f>
        <v>Suvanto Juhani, SeSi</v>
      </c>
      <c r="G12" s="37"/>
      <c r="H12" s="25"/>
      <c r="I12" s="41"/>
      <c r="J12" s="23"/>
    </row>
    <row r="13" spans="3:10" ht="14.25" customHeight="1">
      <c r="C13" s="20">
        <v>25</v>
      </c>
      <c r="D13" s="49">
        <v>5</v>
      </c>
      <c r="E13" s="44">
        <v>1555</v>
      </c>
      <c r="F13" s="5" t="str">
        <f>IF(C13=0,"",INDEX(Nimet!$A$2:$D$251,C13,4))</f>
        <v>Vastavuo Viivi-Mari, MBF</v>
      </c>
      <c r="G13" s="40"/>
      <c r="H13" s="25"/>
      <c r="I13" s="118"/>
      <c r="J13" s="23"/>
    </row>
    <row r="14" spans="3:10" ht="14.25" customHeight="1">
      <c r="C14" s="20">
        <v>67</v>
      </c>
      <c r="D14" s="50">
        <v>6</v>
      </c>
      <c r="E14" s="45">
        <v>1443</v>
      </c>
      <c r="F14" s="4" t="str">
        <f>IF(C14=0,"",INDEX(Nimet!$A$2:$D$251,C14,4))</f>
        <v>Suvanto Leila, SeSi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24</v>
      </c>
      <c r="D16" s="50">
        <v>8</v>
      </c>
      <c r="E16" s="45">
        <v>1595</v>
      </c>
      <c r="F16" s="4" t="str">
        <f>IF(C16=0,"",INDEX(Nimet!$A$2:$D$251,C16,4))</f>
        <v>Rantatulkkila Petri, MBF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31</v>
      </c>
      <c r="D19" s="49">
        <v>9</v>
      </c>
      <c r="E19" s="44">
        <v>1617</v>
      </c>
      <c r="F19" s="5" t="str">
        <f>IF(C19=0,"",INDEX(Nimet!$A$2:$D$251,C19,4))</f>
        <v>Haapalainen Kullervo, OPT-86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52</v>
      </c>
      <c r="D21" s="49">
        <v>11</v>
      </c>
      <c r="E21" s="44">
        <v>1488</v>
      </c>
      <c r="F21" s="5" t="str">
        <f>IF(C21=0,"",INDEX(Nimet!$A$2:$D$251,C21,4))</f>
        <v>Seppänen Juho, PT 75</v>
      </c>
      <c r="G21" s="43"/>
      <c r="H21" s="118"/>
      <c r="I21" s="25"/>
      <c r="J21" s="25"/>
      <c r="K21" s="3"/>
    </row>
    <row r="22" spans="3:11" ht="14.25" customHeight="1">
      <c r="C22" s="20">
        <v>62</v>
      </c>
      <c r="D22" s="50">
        <v>12</v>
      </c>
      <c r="E22" s="45">
        <v>1538</v>
      </c>
      <c r="F22" s="4" t="str">
        <f>IF(C22=0,"",INDEX(Nimet!$A$2:$D$251,C22,4))</f>
        <v>Latukka Topi, SeSi</v>
      </c>
      <c r="G22" s="37"/>
      <c r="H22" s="25"/>
      <c r="I22" s="42"/>
      <c r="J22" s="25"/>
      <c r="K22" s="3"/>
    </row>
    <row r="23" spans="3:11" ht="14.25" customHeight="1">
      <c r="C23" s="20">
        <v>44</v>
      </c>
      <c r="D23" s="49">
        <v>13</v>
      </c>
      <c r="E23" s="44">
        <v>1584</v>
      </c>
      <c r="F23" s="5" t="str">
        <f>IF(C23=0,"",INDEX(Nimet!$A$2:$D$251,C23,4))</f>
        <v>Kähtävä Konsta, Por-83</v>
      </c>
      <c r="G23" s="40"/>
      <c r="H23" s="25"/>
      <c r="I23" s="37"/>
      <c r="J23" s="25"/>
      <c r="K23" s="3"/>
    </row>
    <row r="24" spans="3:11" ht="14.25" customHeight="1">
      <c r="C24" s="20">
        <v>20</v>
      </c>
      <c r="D24" s="50">
        <v>14</v>
      </c>
      <c r="E24" s="45">
        <v>1452</v>
      </c>
      <c r="F24" s="4" t="str">
        <f>IF(C24=0,"",INDEX(Nimet!$A$2:$D$251,C24,4))</f>
        <v>Lundström Annika, MBF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57</v>
      </c>
      <c r="D26" s="50">
        <v>16</v>
      </c>
      <c r="E26" s="45">
        <v>1640</v>
      </c>
      <c r="F26" s="4" t="str">
        <f>IF(C26=0,"",INDEX(Nimet!$A$2:$D$251,C26,4))</f>
        <v>Vyskubov Alexey, PT Espoo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46</v>
      </c>
      <c r="D29" s="49">
        <v>17</v>
      </c>
      <c r="E29" s="44">
        <v>1675</v>
      </c>
      <c r="F29" s="5" t="str">
        <f>IF(C29=0,"",INDEX(Nimet!$A$2:$D$251,C29,4))</f>
        <v>Myllärinen Mika, Por-83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>
        <v>59</v>
      </c>
      <c r="D31" s="49">
        <v>19</v>
      </c>
      <c r="E31" s="44">
        <v>1523</v>
      </c>
      <c r="F31" s="5" t="str">
        <f>IF(C31=0,"",INDEX(Nimet!$A$2:$D$251,C31,4))</f>
        <v>Kallinki Tuomas, SeSi</v>
      </c>
      <c r="G31" s="43"/>
      <c r="H31" s="118"/>
      <c r="I31" s="23"/>
      <c r="J31" s="25"/>
      <c r="K31" s="3"/>
    </row>
    <row r="32" spans="3:11" ht="14.25" customHeight="1">
      <c r="C32" s="20">
        <v>6</v>
      </c>
      <c r="D32" s="50">
        <v>20</v>
      </c>
      <c r="E32" s="45">
        <v>1538</v>
      </c>
      <c r="F32" s="4" t="str">
        <f>IF(C32=0,"",INDEX(Nimet!$A$2:$D$251,C32,4))</f>
        <v>Flemming Veikka, KoKa</v>
      </c>
      <c r="G32" s="37"/>
      <c r="H32" s="25"/>
      <c r="I32" s="41"/>
      <c r="J32" s="25"/>
      <c r="K32" s="3"/>
    </row>
    <row r="33" spans="3:11" ht="14.25" customHeight="1">
      <c r="C33" s="20">
        <v>14</v>
      </c>
      <c r="D33" s="49">
        <v>21</v>
      </c>
      <c r="E33" s="44">
        <v>1582</v>
      </c>
      <c r="F33" s="5" t="str">
        <f>IF(C33=0,"",INDEX(Nimet!$A$2:$D$251,C33,4))</f>
        <v>Övermark Pekka, KoKu</v>
      </c>
      <c r="G33" s="40"/>
      <c r="H33" s="25"/>
      <c r="I33" s="118"/>
      <c r="J33" s="25"/>
      <c r="K33" s="3"/>
    </row>
    <row r="34" spans="3:11" ht="14.25" customHeight="1">
      <c r="C34" s="20">
        <v>60</v>
      </c>
      <c r="D34" s="50">
        <v>22</v>
      </c>
      <c r="E34" s="45">
        <v>1477</v>
      </c>
      <c r="F34" s="4" t="str">
        <f>IF(C34=0,"",INDEX(Nimet!$A$2:$D$251,C34,4))</f>
        <v>Kangas Martti, SeSi</v>
      </c>
      <c r="G34" s="117"/>
      <c r="H34" s="42"/>
      <c r="I34" s="25"/>
      <c r="J34" s="25"/>
      <c r="K34" s="3"/>
    </row>
    <row r="35" spans="3:11" ht="14.25" customHeight="1">
      <c r="C35" s="20">
        <v>2</v>
      </c>
      <c r="D35" s="49">
        <v>23</v>
      </c>
      <c r="E35" s="44">
        <v>1439</v>
      </c>
      <c r="F35" s="5" t="str">
        <f>IF(C35=0,"",INDEX(Nimet!$A$2:$D$251,C35,4))</f>
        <v>Hynninen Antti, Hammarby IF</v>
      </c>
      <c r="G35" s="43"/>
      <c r="H35" s="37"/>
      <c r="I35" s="25"/>
      <c r="J35" s="25"/>
      <c r="K35" s="3"/>
    </row>
    <row r="36" spans="3:11" ht="14.25" customHeight="1">
      <c r="C36" s="20">
        <v>39</v>
      </c>
      <c r="D36" s="50">
        <v>24</v>
      </c>
      <c r="E36" s="45">
        <v>1605</v>
      </c>
      <c r="F36" s="4" t="str">
        <f>IF(C36=0,"",INDEX(Nimet!$A$2:$D$251,C36,4))</f>
        <v>Vuoste Ilari, OPT-86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77</v>
      </c>
      <c r="D39" s="49">
        <v>25</v>
      </c>
      <c r="E39" s="44">
        <v>1613</v>
      </c>
      <c r="F39" s="5" t="str">
        <f>IF(C39=0,"",INDEX(Nimet!$A$2:$D$251,C39,4))</f>
        <v>Pitkänen Toni, Wega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>
        <v>61</v>
      </c>
      <c r="D41" s="49">
        <v>27</v>
      </c>
      <c r="E41" s="44">
        <v>0</v>
      </c>
      <c r="F41" s="5" t="str">
        <f>IF(C41=0,"",INDEX(Nimet!$A$2:$D$251,C41,4))</f>
        <v>Kovacs Gabor, SeSi</v>
      </c>
      <c r="G41" s="43"/>
      <c r="H41" s="118"/>
      <c r="I41" s="25"/>
      <c r="J41" s="26"/>
    </row>
    <row r="42" spans="3:10" ht="14.25" customHeight="1">
      <c r="C42" s="20">
        <v>12</v>
      </c>
      <c r="D42" s="50">
        <v>28</v>
      </c>
      <c r="E42" s="45">
        <v>1460</v>
      </c>
      <c r="F42" s="4" t="str">
        <f>IF(C42=0,"",INDEX(Nimet!$A$2:$D$251,C42,4))</f>
        <v>Risku Jarkko, KoKu</v>
      </c>
      <c r="G42" s="37"/>
      <c r="H42" s="25"/>
      <c r="I42" s="42"/>
      <c r="J42" s="26"/>
    </row>
    <row r="43" spans="3:10" ht="14.25" customHeight="1">
      <c r="C43" s="20">
        <v>47</v>
      </c>
      <c r="D43" s="49">
        <v>29</v>
      </c>
      <c r="E43" s="44">
        <v>1585</v>
      </c>
      <c r="F43" s="5" t="str">
        <f>IF(C43=0,"",INDEX(Nimet!$A$2:$D$251,C43,4))</f>
        <v>Rissanen Elli, Por-83</v>
      </c>
      <c r="G43" s="40"/>
      <c r="H43" s="25"/>
      <c r="I43" s="33"/>
      <c r="J43" s="26"/>
    </row>
    <row r="44" spans="3:10" ht="14.25" customHeight="1">
      <c r="C44" s="20">
        <v>80</v>
      </c>
      <c r="D44" s="50">
        <v>30</v>
      </c>
      <c r="E44" s="45">
        <v>1369</v>
      </c>
      <c r="F44" s="4" t="str">
        <f>IF(C44=0,"",INDEX(Nimet!$A$2:$D$251,C44,4))</f>
        <v>Koistinen Iitamari, YNM</v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3</v>
      </c>
      <c r="D46" s="50">
        <v>32</v>
      </c>
      <c r="E46" s="45">
        <v>1689</v>
      </c>
      <c r="F46" s="4" t="str">
        <f>IF(C46=0,"",INDEX(Nimet!$A$2:$D$251,C46,4))</f>
        <v>Koskinen Veikko, HaTe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874015748031497" right="0.7874015748031497" top="0.1968503937007874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0">
      <selection activeCell="C22" sqref="C22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170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62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34</v>
      </c>
      <c r="D9" s="49">
        <v>1</v>
      </c>
      <c r="E9" s="44">
        <v>1861</v>
      </c>
      <c r="F9" s="5" t="str">
        <f>IF(C9=0,"",INDEX(Nimet!$A$2:$D$251,C9,4))</f>
        <v>Palomaa Kristian, OPT-86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57</v>
      </c>
      <c r="D12" s="50">
        <v>4</v>
      </c>
      <c r="E12" s="45">
        <v>1640</v>
      </c>
      <c r="F12" s="4" t="str">
        <f>IF(C12=0,"",INDEX(Nimet!$A$2:$D$251,C12,4))</f>
        <v>Vyskubov Alexey, PT Espoo</v>
      </c>
      <c r="G12" s="37"/>
      <c r="H12" s="25"/>
      <c r="I12" s="41"/>
      <c r="J12" s="23"/>
    </row>
    <row r="13" spans="3:10" ht="14.25" customHeight="1">
      <c r="C13" s="20">
        <v>7</v>
      </c>
      <c r="D13" s="49">
        <v>5</v>
      </c>
      <c r="E13" s="44">
        <v>1728</v>
      </c>
      <c r="F13" s="5" t="str">
        <f>IF(C13=0,"",INDEX(Nimet!$A$2:$D$251,C13,4))</f>
        <v>Alén Tommy, KoKu</v>
      </c>
      <c r="G13" s="40"/>
      <c r="H13" s="25"/>
      <c r="I13" s="118"/>
      <c r="J13" s="23"/>
    </row>
    <row r="14" spans="3:10" ht="14.25" customHeight="1">
      <c r="C14" s="20">
        <v>25</v>
      </c>
      <c r="D14" s="50">
        <v>6</v>
      </c>
      <c r="E14" s="45">
        <v>1555</v>
      </c>
      <c r="F14" s="4" t="str">
        <f>IF(C14=0,"",INDEX(Nimet!$A$2:$D$251,C14,4))</f>
        <v>Vastavuo Viivi-Mari, MBF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17</v>
      </c>
      <c r="D16" s="50">
        <v>8</v>
      </c>
      <c r="E16" s="45">
        <v>1763</v>
      </c>
      <c r="F16" s="4" t="str">
        <f>IF(C16=0,"",INDEX(Nimet!$A$2:$D$251,C16,4))</f>
        <v>Rissanen Patrik, KuPTS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69</v>
      </c>
      <c r="D19" s="49">
        <v>9</v>
      </c>
      <c r="E19" s="44">
        <v>1780</v>
      </c>
      <c r="F19" s="5" t="str">
        <f>IF(C19=0,"",INDEX(Nimet!$A$2:$D$251,C19,4))</f>
        <v>Olsbo Tim, TIP-70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59</v>
      </c>
      <c r="D21" s="49">
        <v>11</v>
      </c>
      <c r="E21" s="44">
        <v>1523</v>
      </c>
      <c r="F21" s="5" t="str">
        <f>IF(C21=0,"",INDEX(Nimet!$A$2:$D$251,C21,4))</f>
        <v>Kallinki Tuomas, SeSi</v>
      </c>
      <c r="G21" s="43"/>
      <c r="H21" s="118"/>
      <c r="I21" s="25"/>
      <c r="J21" s="25"/>
      <c r="K21" s="3"/>
    </row>
    <row r="22" spans="3:11" ht="14.25" customHeight="1">
      <c r="C22" s="20">
        <v>33</v>
      </c>
      <c r="D22" s="50">
        <v>12</v>
      </c>
      <c r="E22" s="45">
        <v>1748</v>
      </c>
      <c r="F22" s="4" t="str">
        <f>IF(C22=0,"",INDEX(Nimet!$A$2:$D$251,C22,4))</f>
        <v>Määttä Eino, OPT-86</v>
      </c>
      <c r="G22" s="37"/>
      <c r="H22" s="25"/>
      <c r="I22" s="42"/>
      <c r="J22" s="25"/>
      <c r="K22" s="3"/>
    </row>
    <row r="23" spans="3:11" ht="14.25" customHeight="1">
      <c r="C23" s="20">
        <v>3</v>
      </c>
      <c r="D23" s="49">
        <v>13</v>
      </c>
      <c r="E23" s="44">
        <v>1689</v>
      </c>
      <c r="F23" s="5" t="str">
        <f>IF(C23=0,"",INDEX(Nimet!$A$2:$D$251,C23,4))</f>
        <v>Koskinen Veikko, HaTe</v>
      </c>
      <c r="G23" s="40"/>
      <c r="H23" s="25"/>
      <c r="I23" s="37"/>
      <c r="J23" s="25"/>
      <c r="K23" s="3"/>
    </row>
    <row r="24" spans="3:11" ht="14.25" customHeight="1">
      <c r="C24" s="20">
        <v>24</v>
      </c>
      <c r="D24" s="50">
        <v>14</v>
      </c>
      <c r="E24" s="45">
        <v>1595</v>
      </c>
      <c r="F24" s="4" t="str">
        <f>IF(C24=0,"",INDEX(Nimet!$A$2:$D$251,C24,4))</f>
        <v>Rantatulkkila Petri, MBF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65</v>
      </c>
      <c r="D26" s="50">
        <v>16</v>
      </c>
      <c r="E26" s="45">
        <v>1803</v>
      </c>
      <c r="F26" s="4" t="str">
        <f>IF(C26=0,"",INDEX(Nimet!$A$2:$D$251,C26,4))</f>
        <v>Ollikainen Kai, SeSi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54</v>
      </c>
      <c r="D29" s="49">
        <v>17</v>
      </c>
      <c r="E29" s="44">
        <v>1832</v>
      </c>
      <c r="F29" s="5" t="str">
        <f>IF(C29=0,"",INDEX(Nimet!$A$2:$D$251,C29,4))</f>
        <v>Nyberg Jan, PT Espoo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>
        <v>39</v>
      </c>
      <c r="D31" s="49">
        <v>19</v>
      </c>
      <c r="E31" s="44">
        <v>1605</v>
      </c>
      <c r="F31" s="5" t="str">
        <f>IF(C31=0,"",INDEX(Nimet!$A$2:$D$251,C31,4))</f>
        <v>Vuoste Ilari, OPT-86</v>
      </c>
      <c r="G31" s="43"/>
      <c r="H31" s="118"/>
      <c r="I31" s="23"/>
      <c r="J31" s="25"/>
      <c r="K31" s="3"/>
    </row>
    <row r="32" spans="3:11" ht="14.25" customHeight="1">
      <c r="C32" s="20">
        <v>72</v>
      </c>
      <c r="D32" s="50">
        <v>20</v>
      </c>
      <c r="E32" s="45">
        <v>1693</v>
      </c>
      <c r="F32" s="4" t="str">
        <f>IF(C32=0,"",INDEX(Nimet!$A$2:$D$251,C32,4))</f>
        <v>Sorvisto Mika, Vana</v>
      </c>
      <c r="G32" s="37"/>
      <c r="H32" s="25"/>
      <c r="I32" s="41"/>
      <c r="J32" s="25"/>
      <c r="K32" s="3"/>
    </row>
    <row r="33" spans="3:11" ht="14.25" customHeight="1">
      <c r="C33" s="20">
        <v>55</v>
      </c>
      <c r="D33" s="49">
        <v>21</v>
      </c>
      <c r="E33" s="44">
        <v>1737</v>
      </c>
      <c r="F33" s="5" t="str">
        <f>IF(C33=0,"",INDEX(Nimet!$A$2:$D$251,C33,4))</f>
        <v>Nyberg Kim, PT Espoo</v>
      </c>
      <c r="G33" s="40"/>
      <c r="H33" s="25"/>
      <c r="I33" s="118"/>
      <c r="J33" s="25"/>
      <c r="K33" s="3"/>
    </row>
    <row r="34" spans="3:11" ht="14.25" customHeight="1">
      <c r="C34" s="20">
        <v>2</v>
      </c>
      <c r="D34" s="50">
        <v>22</v>
      </c>
      <c r="E34" s="45">
        <v>1439</v>
      </c>
      <c r="F34" s="4" t="str">
        <f>IF(C34=0,"",INDEX(Nimet!$A$2:$D$251,C34,4))</f>
        <v>Hynninen Antti, Hammarby IF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38</v>
      </c>
      <c r="D36" s="50">
        <v>24</v>
      </c>
      <c r="E36" s="45">
        <v>1778</v>
      </c>
      <c r="F36" s="4" t="str">
        <f>IF(C36=0,"",INDEX(Nimet!$A$2:$D$251,C36,4))</f>
        <v>Vuoste Hannu, OPT-86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68</v>
      </c>
      <c r="D39" s="49">
        <v>25</v>
      </c>
      <c r="E39" s="44">
        <v>1770</v>
      </c>
      <c r="F39" s="5" t="str">
        <f>IF(C39=0,"",INDEX(Nimet!$A$2:$D$251,C39,4))</f>
        <v>Mustonen Aleksi, TIP-70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>
        <v>44</v>
      </c>
      <c r="D41" s="49">
        <v>27</v>
      </c>
      <c r="E41" s="44">
        <v>1584</v>
      </c>
      <c r="F41" s="5" t="str">
        <f>IF(C41=0,"",INDEX(Nimet!$A$2:$D$251,C41,4))</f>
        <v>Kähtävä Konsta, Por-83</v>
      </c>
      <c r="G41" s="43"/>
      <c r="H41" s="118"/>
      <c r="I41" s="25"/>
      <c r="J41" s="26"/>
    </row>
    <row r="42" spans="3:10" ht="14.25" customHeight="1">
      <c r="C42" s="20">
        <v>37</v>
      </c>
      <c r="D42" s="50">
        <v>28</v>
      </c>
      <c r="E42" s="45">
        <v>1731</v>
      </c>
      <c r="F42" s="4" t="str">
        <f>IF(C42=0,"",INDEX(Nimet!$A$2:$D$251,C42,4))</f>
        <v>Vimpari Lasse, OPT-86</v>
      </c>
      <c r="G42" s="37"/>
      <c r="H42" s="25"/>
      <c r="I42" s="42"/>
      <c r="J42" s="26"/>
    </row>
    <row r="43" spans="3:10" ht="14.25" customHeight="1">
      <c r="C43" s="20">
        <v>31</v>
      </c>
      <c r="D43" s="49">
        <v>29</v>
      </c>
      <c r="E43" s="44">
        <v>1617</v>
      </c>
      <c r="F43" s="5" t="str">
        <f>IF(C43=0,"",INDEX(Nimet!$A$2:$D$251,C43,4))</f>
        <v>Haapalainen Kullervo, OPT-86</v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18</v>
      </c>
      <c r="D46" s="50">
        <v>32</v>
      </c>
      <c r="E46" s="45">
        <v>1834</v>
      </c>
      <c r="F46" s="4" t="str">
        <f>IF(C46=0,"",INDEX(Nimet!$A$2:$D$251,C46,4))</f>
        <v>Rissanen Pertti, KuPTS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874015748031497" right="0.7874015748031497" top="0.1968503937007874" bottom="0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3">
      <selection activeCell="N17" sqref="N1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8515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45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185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64</v>
      </c>
      <c r="D9" s="49">
        <v>1</v>
      </c>
      <c r="E9" s="44">
        <v>2509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>
        <v>23</v>
      </c>
      <c r="D13" s="49">
        <v>5</v>
      </c>
      <c r="E13" s="44">
        <v>1882</v>
      </c>
      <c r="F13" s="5" t="str">
        <f>IF(C13=0,"",INDEX(Nimet!$A$2:$D$251,C13,4))</f>
        <v>Rantatulkkila Emil, MBF</v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74</v>
      </c>
      <c r="D16" s="50">
        <v>8</v>
      </c>
      <c r="E16" s="45">
        <v>1961</v>
      </c>
      <c r="F16" s="4" t="str">
        <f>IF(C16=0,"",INDEX(Nimet!$A$2:$D$251,C16,4))</f>
        <v>Nyberg Håkan, Wega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21</v>
      </c>
      <c r="D19" s="49">
        <v>9</v>
      </c>
      <c r="E19" s="44">
        <v>1984</v>
      </c>
      <c r="F19" s="5" t="str">
        <f>IF(C19=0,"",INDEX(Nimet!$A$2:$D$251,C19,4))</f>
        <v>Lundström Thomas, MBF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118"/>
      <c r="I21" s="25"/>
      <c r="J21" s="25"/>
      <c r="K21" s="3"/>
    </row>
    <row r="22" spans="3:11" ht="14.25" customHeight="1">
      <c r="C22" s="20">
        <v>7</v>
      </c>
      <c r="D22" s="50">
        <v>12</v>
      </c>
      <c r="E22" s="45">
        <v>1728</v>
      </c>
      <c r="F22" s="4" t="str">
        <f>IF(C22=0,"",INDEX(Nimet!$A$2:$D$251,C22,4))</f>
        <v>Alén Tommy, KoKu</v>
      </c>
      <c r="G22" s="37"/>
      <c r="H22" s="25"/>
      <c r="I22" s="42"/>
      <c r="J22" s="25"/>
      <c r="K22" s="3"/>
    </row>
    <row r="23" spans="3:11" ht="14.25" customHeight="1">
      <c r="C23" s="20">
        <v>38</v>
      </c>
      <c r="D23" s="49">
        <v>13</v>
      </c>
      <c r="E23" s="44">
        <v>1778</v>
      </c>
      <c r="F23" s="5" t="str">
        <f>IF(C23=0,"",INDEX(Nimet!$A$2:$D$251,C23,4))</f>
        <v>Vuoste Hannu, OPT-86</v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5</v>
      </c>
      <c r="D26" s="50">
        <v>16</v>
      </c>
      <c r="E26" s="45">
        <v>2038</v>
      </c>
      <c r="F26" s="4" t="str">
        <f>IF(C26=0,"",INDEX(Nimet!$A$2:$D$251,C26,4))</f>
        <v>Autio Riku, KoKa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1</v>
      </c>
      <c r="D29" s="49">
        <v>17</v>
      </c>
      <c r="E29" s="44">
        <v>1991</v>
      </c>
      <c r="F29" s="5" t="str">
        <f>IF(C29=0,"",INDEX(Nimet!$A$2:$D$251,C29,4))</f>
        <v>Vyskubov Dmitri, Boom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>
        <v>72</v>
      </c>
      <c r="D32" s="50">
        <v>20</v>
      </c>
      <c r="E32" s="45">
        <v>1693</v>
      </c>
      <c r="F32" s="4" t="str">
        <f>IF(C32=0,"",INDEX(Nimet!$A$2:$D$251,C32,4))</f>
        <v>Sorvisto Mika, Vana</v>
      </c>
      <c r="G32" s="37"/>
      <c r="H32" s="25"/>
      <c r="I32" s="41"/>
      <c r="J32" s="25"/>
      <c r="K32" s="3"/>
    </row>
    <row r="33" spans="3:11" ht="14.25" customHeight="1">
      <c r="C33" s="20">
        <v>34</v>
      </c>
      <c r="D33" s="49">
        <v>21</v>
      </c>
      <c r="E33" s="44">
        <v>1861</v>
      </c>
      <c r="F33" s="5" t="str">
        <f>IF(C33=0,"",INDEX(Nimet!$A$2:$D$251,C33,4))</f>
        <v>Palomaa Kristian, OPT-86</v>
      </c>
      <c r="G33" s="40"/>
      <c r="H33" s="25"/>
      <c r="I33" s="118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51</v>
      </c>
      <c r="D36" s="50">
        <v>24</v>
      </c>
      <c r="E36" s="45">
        <v>1927</v>
      </c>
      <c r="F36" s="4" t="str">
        <f>IF(C36=0,"",INDEX(Nimet!$A$2:$D$251,C36,4))</f>
        <v>Halavaara Kari, PT 75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76</v>
      </c>
      <c r="D39" s="49">
        <v>25</v>
      </c>
      <c r="E39" s="44">
        <v>1971</v>
      </c>
      <c r="F39" s="5" t="str">
        <f>IF(C39=0,"",INDEX(Nimet!$A$2:$D$251,C39,4))</f>
        <v>Pitkänen Terho, Wega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>
        <v>69</v>
      </c>
      <c r="D42" s="50">
        <v>28</v>
      </c>
      <c r="E42" s="45">
        <v>1780</v>
      </c>
      <c r="F42" s="4" t="str">
        <f>IF(C42=0,"",INDEX(Nimet!$A$2:$D$251,C42,4))</f>
        <v>Olsbo Tim, TIP-70</v>
      </c>
      <c r="G42" s="37"/>
      <c r="H42" s="25"/>
      <c r="I42" s="42"/>
      <c r="J42" s="26"/>
    </row>
    <row r="43" spans="3:10" ht="14.25" customHeight="1">
      <c r="C43" s="20">
        <v>57</v>
      </c>
      <c r="D43" s="49">
        <v>29</v>
      </c>
      <c r="E43" s="44">
        <v>1640</v>
      </c>
      <c r="F43" s="5" t="str">
        <f>IF(C43=0,"",INDEX(Nimet!$A$2:$D$251,C43,4))</f>
        <v>Vyskubov Alexey, PT Espoo</v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19</v>
      </c>
      <c r="D46" s="50">
        <v>32</v>
      </c>
      <c r="E46" s="45">
        <v>2051</v>
      </c>
      <c r="F46" s="4" t="str">
        <f>IF(C46=0,"",INDEX(Nimet!$A$2:$D$251,C46,4))</f>
        <v>Lundström Anders, MBF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zoomScaleSheetLayoutView="75" zoomScalePageLayoutView="0" workbookViewId="0" topLeftCell="A1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10" t="s">
        <v>123</v>
      </c>
      <c r="G4" s="22" t="s">
        <v>31</v>
      </c>
      <c r="H4" s="1">
        <f>IF(J17="","",IF(I12=J17,VLOOKUP(I22,D9:F26,3),VLOOKUP(I12,D9:F26,3)))</f>
      </c>
    </row>
    <row r="5" spans="4:8" ht="15" customHeight="1">
      <c r="D5" s="10"/>
      <c r="G5" s="22" t="s">
        <v>32</v>
      </c>
      <c r="H5" s="1">
        <f>IF(I12="","",IF(H10=I12,VLOOKUP(H14,$D$9:$F$26,3),VLOOKUP(H10,$D$9:$F$26,3)))</f>
      </c>
    </row>
    <row r="6" spans="4:8" ht="15" customHeight="1">
      <c r="D6" s="10" t="s">
        <v>184</v>
      </c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>
        <v>74</v>
      </c>
      <c r="D9" s="51">
        <v>1</v>
      </c>
      <c r="E9" s="44">
        <v>1961</v>
      </c>
      <c r="F9" s="5" t="str">
        <f>IF(C9=0,"",INDEX(Nimet!$A$2:$D$251,C9,4))</f>
        <v>Nyberg Håkan, Wega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60</v>
      </c>
      <c r="D12" s="50">
        <v>4</v>
      </c>
      <c r="E12" s="45">
        <v>1477</v>
      </c>
      <c r="F12" s="4" t="str">
        <f>IF(C12=0,"",INDEX(Nimet!$A$2:$D$251,C12,4))</f>
        <v>Kangas Martti, SeSi</v>
      </c>
      <c r="G12" s="37"/>
      <c r="H12" s="25"/>
      <c r="I12" s="41"/>
      <c r="J12" s="23"/>
    </row>
    <row r="13" spans="3:10" ht="14.25" customHeight="1">
      <c r="C13" s="20">
        <v>14</v>
      </c>
      <c r="D13" s="49">
        <v>5</v>
      </c>
      <c r="E13" s="44">
        <v>1582</v>
      </c>
      <c r="F13" s="5" t="str">
        <f>IF(C13=0,"",INDEX(Nimet!$A$2:$D$251,C13,4))</f>
        <v>Övermark Pekka, KoKu</v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31</v>
      </c>
      <c r="D16" s="50">
        <v>8</v>
      </c>
      <c r="E16" s="45">
        <v>1617</v>
      </c>
      <c r="F16" s="4" t="str">
        <f>IF(C16=0,"",INDEX(Nimet!$A$2:$D$251,C16,4))</f>
        <v>Haapalainen Kullervo, OPT-86</v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119"/>
      <c r="K18" s="3"/>
    </row>
    <row r="19" spans="3:11" ht="14.25" customHeight="1">
      <c r="C19" s="20">
        <v>3</v>
      </c>
      <c r="D19" s="49">
        <v>9</v>
      </c>
      <c r="E19" s="44">
        <v>1689</v>
      </c>
      <c r="F19" s="5" t="str">
        <f>IF(C19=0,"",INDEX(Nimet!$A$2:$D$251,C19,4))</f>
        <v>Koskinen Veikko, HaTe</v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>
        <v>11</v>
      </c>
      <c r="D21" s="49">
        <v>11</v>
      </c>
      <c r="E21" s="44">
        <v>0</v>
      </c>
      <c r="F21" s="5" t="str">
        <f>IF(C21=0,"",INDEX(Nimet!$A$2:$D$251,C21,4))</f>
        <v>Kankaanpää Seppo, KoKu</v>
      </c>
      <c r="G21" s="43"/>
      <c r="H21" s="118"/>
      <c r="I21" s="25"/>
      <c r="J21" s="23"/>
      <c r="K21" s="3"/>
    </row>
    <row r="22" spans="3:11" ht="14.25" customHeight="1">
      <c r="C22" s="20">
        <v>63</v>
      </c>
      <c r="D22" s="50">
        <v>12</v>
      </c>
      <c r="E22" s="45">
        <v>1535</v>
      </c>
      <c r="F22" s="4" t="str">
        <f>IF(C22=0,"",INDEX(Nimet!$A$2:$D$251,C22,4))</f>
        <v>Mäenpää Markku, SeSi</v>
      </c>
      <c r="G22" s="37"/>
      <c r="H22" s="25"/>
      <c r="I22" s="42"/>
      <c r="J22" s="23"/>
      <c r="K22" s="3"/>
    </row>
    <row r="23" spans="3:11" ht="14.25" customHeight="1">
      <c r="C23" s="20">
        <v>66</v>
      </c>
      <c r="D23" s="49">
        <v>13</v>
      </c>
      <c r="E23" s="44">
        <v>1517</v>
      </c>
      <c r="F23" s="5" t="str">
        <f>IF(C23=0,"",INDEX(Nimet!$A$2:$D$251,C23,4))</f>
        <v>Suvanto Juhani, SeSi</v>
      </c>
      <c r="G23" s="40"/>
      <c r="H23" s="25"/>
      <c r="I23" s="37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3"/>
      <c r="K25" s="3"/>
    </row>
    <row r="26" spans="3:11" ht="14.25" customHeight="1">
      <c r="C26" s="20">
        <v>33</v>
      </c>
      <c r="D26" s="50">
        <v>16</v>
      </c>
      <c r="E26" s="45">
        <v>1748</v>
      </c>
      <c r="F26" s="4" t="str">
        <f>IF(C26=0,"",INDEX(Nimet!$A$2:$D$251,C26,4))</f>
        <v>Määttä Eino, OPT-86</v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90"/>
  <sheetViews>
    <sheetView zoomScale="75" zoomScaleNormal="75" zoomScalePageLayoutView="0" workbookViewId="0" topLeftCell="A16">
      <selection activeCell="N81" sqref="N81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3.57421875" style="1" customWidth="1"/>
    <col min="6" max="6" width="29.8515625" style="1" customWidth="1"/>
    <col min="7" max="9" width="13.00390625" style="1" customWidth="1"/>
    <col min="10" max="10" width="10.14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50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186</v>
      </c>
      <c r="G6" s="22" t="s">
        <v>32</v>
      </c>
    </row>
    <row r="7" spans="4:7" ht="15" customHeight="1">
      <c r="D7" s="10"/>
      <c r="G7" s="22"/>
    </row>
    <row r="8" spans="4:7" s="124" customFormat="1" ht="15" customHeight="1">
      <c r="D8" s="10" t="s">
        <v>128</v>
      </c>
      <c r="G8" s="125"/>
    </row>
    <row r="9" spans="4:6" ht="15" customHeight="1">
      <c r="D9" s="2"/>
      <c r="E9" s="2"/>
      <c r="F9" s="2"/>
    </row>
    <row r="10" spans="3:10" ht="14.25" customHeight="1">
      <c r="C10" s="20">
        <v>1</v>
      </c>
      <c r="D10" s="49">
        <v>1</v>
      </c>
      <c r="E10" s="44" t="s">
        <v>54</v>
      </c>
      <c r="F10" s="5" t="str">
        <f>IF(C10=0,"",INDEX(Nimet!$A$2:$D$251,C10,4))</f>
        <v>Vyskubov Dmitri, Boom</v>
      </c>
      <c r="G10" s="40"/>
      <c r="H10" s="23"/>
      <c r="I10" s="23"/>
      <c r="J10" s="23"/>
    </row>
    <row r="11" spans="3:10" ht="14.25" customHeight="1">
      <c r="C11" s="20"/>
      <c r="D11" s="50">
        <v>2</v>
      </c>
      <c r="E11" s="45"/>
      <c r="F11" s="4">
        <f>IF(C11=0,"",INDEX(Nimet!$A$2:$D$251,C11,4))</f>
      </c>
      <c r="G11" s="32"/>
      <c r="H11" s="41"/>
      <c r="I11" s="23"/>
      <c r="J11" s="23"/>
    </row>
    <row r="12" spans="3:10" ht="14.25" customHeight="1">
      <c r="C12" s="20"/>
      <c r="D12" s="49">
        <v>3</v>
      </c>
      <c r="E12" s="44"/>
      <c r="F12" s="5">
        <f>IF(C12=0,"",INDEX(Nimet!$A$2:$D$251,C12,4))</f>
      </c>
      <c r="G12" s="43"/>
      <c r="H12" s="118"/>
      <c r="I12" s="23"/>
      <c r="J12" s="23"/>
    </row>
    <row r="13" spans="3:10" ht="14.25" customHeight="1">
      <c r="C13" s="20">
        <v>77</v>
      </c>
      <c r="D13" s="50">
        <v>4</v>
      </c>
      <c r="E13" s="45" t="s">
        <v>51</v>
      </c>
      <c r="F13" s="4" t="str">
        <f>IF(C13=0,"",INDEX(Nimet!$A$2:$D$251,C13,4))</f>
        <v>Pitkänen Toni, Wega</v>
      </c>
      <c r="G13" s="37"/>
      <c r="H13" s="25"/>
      <c r="I13" s="41"/>
      <c r="J13" s="23"/>
    </row>
    <row r="14" spans="3:10" ht="14.25" customHeight="1">
      <c r="C14" s="20">
        <v>58</v>
      </c>
      <c r="D14" s="49">
        <v>5</v>
      </c>
      <c r="E14" s="44" t="s">
        <v>52</v>
      </c>
      <c r="F14" s="5" t="str">
        <f>IF(C14=0,"",INDEX(Nimet!$A$2:$D$251,C14,4))</f>
        <v>Julmala Juha, SeSi</v>
      </c>
      <c r="G14" s="40"/>
      <c r="H14" s="25"/>
      <c r="I14" s="118"/>
      <c r="J14" s="23"/>
    </row>
    <row r="15" spans="3:10" ht="14.25" customHeight="1">
      <c r="C15" s="20"/>
      <c r="D15" s="50">
        <v>6</v>
      </c>
      <c r="E15" s="45"/>
      <c r="F15" s="4">
        <f>IF(C15=0,"",INDEX(Nimet!$A$2:$D$251,C15,4))</f>
      </c>
      <c r="G15" s="117"/>
      <c r="H15" s="42"/>
      <c r="I15" s="25"/>
      <c r="J15" s="23"/>
    </row>
    <row r="16" spans="3:10" ht="14.25" customHeight="1">
      <c r="C16" s="20"/>
      <c r="D16" s="49">
        <v>7</v>
      </c>
      <c r="E16" s="44"/>
      <c r="F16" s="5">
        <f>IF(C16=0,"",INDEX(Nimet!$A$2:$D$251,C16,4))</f>
      </c>
      <c r="G16" s="43"/>
      <c r="H16" s="37"/>
      <c r="I16" s="25"/>
      <c r="J16" s="23"/>
    </row>
    <row r="17" spans="3:10" ht="14.25" customHeight="1">
      <c r="C17" s="20">
        <v>30</v>
      </c>
      <c r="D17" s="50">
        <v>8</v>
      </c>
      <c r="E17" s="45" t="s">
        <v>54</v>
      </c>
      <c r="F17" s="4" t="str">
        <f>IF(C17=0,"",INDEX(Nimet!$A$2:$D$251,C17,4))</f>
        <v>Annunen Janne, OPT-86</v>
      </c>
      <c r="G17" s="37"/>
      <c r="H17" s="23"/>
      <c r="I17" s="25"/>
      <c r="J17" s="23"/>
    </row>
    <row r="18" spans="4:10" ht="14.25" customHeight="1">
      <c r="D18" s="3"/>
      <c r="E18" s="46"/>
      <c r="F18" s="3"/>
      <c r="G18" s="23"/>
      <c r="H18" s="23"/>
      <c r="I18" s="25"/>
      <c r="J18" s="40"/>
    </row>
    <row r="19" spans="4:11" ht="14.25" customHeight="1">
      <c r="D19" s="2"/>
      <c r="E19" s="47"/>
      <c r="F19" s="2"/>
      <c r="G19" s="26"/>
      <c r="H19" s="26"/>
      <c r="I19" s="25"/>
      <c r="J19" s="118"/>
      <c r="K19" s="3"/>
    </row>
    <row r="20" spans="3:11" ht="14.25" customHeight="1">
      <c r="C20" s="20">
        <v>31</v>
      </c>
      <c r="D20" s="49">
        <v>9</v>
      </c>
      <c r="E20" s="44" t="s">
        <v>51</v>
      </c>
      <c r="F20" s="5" t="str">
        <f>IF(C20=0,"",INDEX(Nimet!$A$2:$D$251,C20,4))</f>
        <v>Haapalainen Kullervo, OPT-86</v>
      </c>
      <c r="G20" s="40"/>
      <c r="H20" s="23"/>
      <c r="I20" s="25"/>
      <c r="J20" s="25"/>
      <c r="K20" s="3"/>
    </row>
    <row r="21" spans="3:11" ht="14.25" customHeight="1">
      <c r="C21" s="20"/>
      <c r="D21" s="50">
        <v>10</v>
      </c>
      <c r="E21" s="45"/>
      <c r="F21" s="4">
        <f>IF(C21=0,"",INDEX(Nimet!$A$2:$D$251,C21,4))</f>
      </c>
      <c r="G21" s="117"/>
      <c r="H21" s="41"/>
      <c r="I21" s="25"/>
      <c r="J21" s="25"/>
      <c r="K21" s="3"/>
    </row>
    <row r="22" spans="3:11" ht="14.25" customHeight="1">
      <c r="C22" s="20"/>
      <c r="D22" s="49">
        <v>11</v>
      </c>
      <c r="E22" s="44"/>
      <c r="F22" s="5">
        <f>IF(C22=0,"",INDEX(Nimet!$A$2:$D$251,C22,4))</f>
      </c>
      <c r="G22" s="43"/>
      <c r="H22" s="118"/>
      <c r="I22" s="25"/>
      <c r="J22" s="25"/>
      <c r="K22" s="3"/>
    </row>
    <row r="23" spans="3:11" ht="14.25" customHeight="1">
      <c r="C23" s="20">
        <v>51</v>
      </c>
      <c r="D23" s="50">
        <v>12</v>
      </c>
      <c r="E23" s="45" t="s">
        <v>54</v>
      </c>
      <c r="F23" s="4" t="str">
        <f>IF(C23=0,"",INDEX(Nimet!$A$2:$D$251,C23,4))</f>
        <v>Halavaara Kari, PT 75</v>
      </c>
      <c r="G23" s="37"/>
      <c r="H23" s="25"/>
      <c r="I23" s="42"/>
      <c r="J23" s="25"/>
      <c r="K23" s="3"/>
    </row>
    <row r="24" spans="3:11" ht="14.25" customHeight="1">
      <c r="C24" s="20">
        <v>59</v>
      </c>
      <c r="D24" s="49">
        <v>13</v>
      </c>
      <c r="E24" s="44" t="s">
        <v>51</v>
      </c>
      <c r="F24" s="5" t="str">
        <f>IF(C24=0,"",INDEX(Nimet!$A$2:$D$251,C24,4))</f>
        <v>Kallinki Tuomas, SeSi</v>
      </c>
      <c r="G24" s="40"/>
      <c r="H24" s="25"/>
      <c r="I24" s="37"/>
      <c r="J24" s="25"/>
      <c r="K24" s="3"/>
    </row>
    <row r="25" spans="3:11" ht="14.25" customHeight="1">
      <c r="C25" s="20"/>
      <c r="D25" s="50">
        <v>14</v>
      </c>
      <c r="E25" s="45"/>
      <c r="F25" s="4">
        <f>IF(C25=0,"",INDEX(Nimet!$A$2:$D$251,C25,4))</f>
      </c>
      <c r="G25" s="117"/>
      <c r="H25" s="42"/>
      <c r="I25" s="23"/>
      <c r="J25" s="25"/>
      <c r="K25" s="3"/>
    </row>
    <row r="26" spans="3:11" ht="14.25" customHeight="1">
      <c r="C26" s="20"/>
      <c r="D26" s="49">
        <v>15</v>
      </c>
      <c r="E26" s="44"/>
      <c r="F26" s="5">
        <f>IF(C26=0,"",INDEX(Nimet!$A$2:$D$251,C26,4))</f>
      </c>
      <c r="G26" s="43"/>
      <c r="H26" s="121"/>
      <c r="I26" s="23"/>
      <c r="J26" s="25"/>
      <c r="K26" s="3"/>
    </row>
    <row r="27" spans="3:11" ht="14.25" customHeight="1">
      <c r="C27" s="20">
        <v>12</v>
      </c>
      <c r="D27" s="50">
        <v>16</v>
      </c>
      <c r="E27" s="45" t="s">
        <v>52</v>
      </c>
      <c r="F27" s="4" t="str">
        <f>IF(C27=0,"",INDEX(Nimet!$A$2:$D$251,C27,4))</f>
        <v>Risku Jarkko, KoKu</v>
      </c>
      <c r="G27" s="33"/>
      <c r="H27" s="23"/>
      <c r="I27" s="23"/>
      <c r="J27" s="25"/>
      <c r="K27" s="3"/>
    </row>
    <row r="28" spans="5:11" ht="14.25" customHeight="1">
      <c r="E28" s="18"/>
      <c r="G28" s="26"/>
      <c r="H28" s="26"/>
      <c r="I28" s="24"/>
      <c r="J28" s="42"/>
      <c r="K28" s="3"/>
    </row>
    <row r="29" spans="4:11" ht="14.25" customHeight="1">
      <c r="D29" s="2"/>
      <c r="E29" s="47"/>
      <c r="F29" s="2"/>
      <c r="G29" s="26"/>
      <c r="H29" s="26"/>
      <c r="I29" s="27"/>
      <c r="J29" s="120"/>
      <c r="K29" s="3"/>
    </row>
    <row r="30" spans="3:11" ht="14.25" customHeight="1">
      <c r="C30" s="20">
        <v>23</v>
      </c>
      <c r="D30" s="49">
        <v>17</v>
      </c>
      <c r="E30" s="44" t="s">
        <v>53</v>
      </c>
      <c r="F30" s="5" t="str">
        <f>IF(C30=0,"",INDEX(Nimet!$A$2:$D$251,C30,4))</f>
        <v>Rantatulkkila Emil, MBF</v>
      </c>
      <c r="G30" s="40"/>
      <c r="H30" s="23"/>
      <c r="I30" s="23"/>
      <c r="J30" s="25"/>
      <c r="K30" s="3"/>
    </row>
    <row r="31" spans="3:11" ht="14.25" customHeight="1">
      <c r="C31" s="20"/>
      <c r="D31" s="50">
        <v>18</v>
      </c>
      <c r="E31" s="45"/>
      <c r="F31" s="4">
        <f>IF(C31=0,"",INDEX(Nimet!$A$2:$D$251,C31,4))</f>
      </c>
      <c r="G31" s="32"/>
      <c r="H31" s="41"/>
      <c r="I31" s="23"/>
      <c r="J31" s="25"/>
      <c r="K31" s="3"/>
    </row>
    <row r="32" spans="3:11" ht="14.25" customHeight="1">
      <c r="C32" s="20"/>
      <c r="D32" s="49">
        <v>19</v>
      </c>
      <c r="E32" s="44"/>
      <c r="F32" s="5">
        <f>IF(C32=0,"",INDEX(Nimet!$A$2:$D$251,C32,4))</f>
      </c>
      <c r="G32" s="43"/>
      <c r="H32" s="118"/>
      <c r="I32" s="23"/>
      <c r="J32" s="25"/>
      <c r="K32" s="3"/>
    </row>
    <row r="33" spans="3:11" ht="14.25" customHeight="1">
      <c r="C33" s="20">
        <v>60</v>
      </c>
      <c r="D33" s="50">
        <v>20</v>
      </c>
      <c r="E33" s="45" t="s">
        <v>52</v>
      </c>
      <c r="F33" s="4" t="str">
        <f>IF(C33=0,"",INDEX(Nimet!$A$2:$D$251,C33,4))</f>
        <v>Kangas Martti, SeSi</v>
      </c>
      <c r="G33" s="37"/>
      <c r="H33" s="25"/>
      <c r="I33" s="41"/>
      <c r="J33" s="25"/>
      <c r="K33" s="3"/>
    </row>
    <row r="34" spans="3:11" ht="14.25" customHeight="1">
      <c r="C34" s="20">
        <v>78</v>
      </c>
      <c r="D34" s="49">
        <v>21</v>
      </c>
      <c r="E34" s="44" t="s">
        <v>52</v>
      </c>
      <c r="F34" s="5" t="str">
        <f>IF(C34=0,"",INDEX(Nimet!$A$2:$D$251,C34,4))</f>
        <v>Annunen Jani, YNM</v>
      </c>
      <c r="G34" s="40"/>
      <c r="H34" s="25"/>
      <c r="I34" s="118"/>
      <c r="J34" s="25"/>
      <c r="K34" s="3"/>
    </row>
    <row r="35" spans="3:11" ht="14.25" customHeight="1">
      <c r="C35" s="20"/>
      <c r="D35" s="50">
        <v>22</v>
      </c>
      <c r="E35" s="45"/>
      <c r="F35" s="4">
        <f>IF(C35=0,"",INDEX(Nimet!$A$2:$D$251,C35,4))</f>
      </c>
      <c r="G35" s="117"/>
      <c r="H35" s="42"/>
      <c r="I35" s="25"/>
      <c r="J35" s="25"/>
      <c r="K35" s="3"/>
    </row>
    <row r="36" spans="3:11" ht="14.25" customHeight="1">
      <c r="C36" s="20"/>
      <c r="D36" s="49">
        <v>23</v>
      </c>
      <c r="E36" s="44"/>
      <c r="F36" s="5">
        <f>IF(C36=0,"",INDEX(Nimet!$A$2:$D$251,C36,4))</f>
      </c>
      <c r="G36" s="43"/>
      <c r="H36" s="37"/>
      <c r="I36" s="25"/>
      <c r="J36" s="25"/>
      <c r="K36" s="3"/>
    </row>
    <row r="37" spans="3:11" ht="14.25" customHeight="1">
      <c r="C37" s="20">
        <v>34</v>
      </c>
      <c r="D37" s="50">
        <v>24</v>
      </c>
      <c r="E37" s="45" t="s">
        <v>53</v>
      </c>
      <c r="F37" s="4" t="str">
        <f>IF(C37=0,"",INDEX(Nimet!$A$2:$D$251,C37,4))</f>
        <v>Palomaa Kristian, OPT-86</v>
      </c>
      <c r="G37" s="37"/>
      <c r="H37" s="23"/>
      <c r="I37" s="25"/>
      <c r="J37" s="25"/>
      <c r="K37" s="3"/>
    </row>
    <row r="38" spans="5:11" ht="14.25" customHeight="1">
      <c r="E38" s="18"/>
      <c r="G38" s="26"/>
      <c r="H38" s="26"/>
      <c r="I38" s="25"/>
      <c r="J38" s="43"/>
      <c r="K38" s="3"/>
    </row>
    <row r="39" spans="4:10" ht="14.25" customHeight="1">
      <c r="D39" s="2"/>
      <c r="E39" s="47"/>
      <c r="F39" s="2"/>
      <c r="G39" s="26"/>
      <c r="H39" s="26"/>
      <c r="I39" s="25"/>
      <c r="J39" s="37"/>
    </row>
    <row r="40" spans="3:10" ht="14.25" customHeight="1">
      <c r="C40" s="20">
        <v>47</v>
      </c>
      <c r="D40" s="49">
        <v>25</v>
      </c>
      <c r="E40" s="44" t="s">
        <v>51</v>
      </c>
      <c r="F40" s="5" t="str">
        <f>IF(C40=0,"",INDEX(Nimet!$A$2:$D$251,C40,4))</f>
        <v>Rissanen Elli, Por-83</v>
      </c>
      <c r="G40" s="40"/>
      <c r="H40" s="23"/>
      <c r="I40" s="25"/>
      <c r="J40" s="26"/>
    </row>
    <row r="41" spans="3:10" ht="14.25" customHeight="1">
      <c r="C41" s="20"/>
      <c r="D41" s="50">
        <v>26</v>
      </c>
      <c r="E41" s="45"/>
      <c r="F41" s="4">
        <f>IF(C41=0,"",INDEX(Nimet!$A$2:$D$251,C41,4))</f>
      </c>
      <c r="G41" s="32"/>
      <c r="H41" s="41"/>
      <c r="I41" s="25"/>
      <c r="J41" s="26"/>
    </row>
    <row r="42" spans="3:10" ht="14.25" customHeight="1">
      <c r="C42" s="20"/>
      <c r="D42" s="49">
        <v>27</v>
      </c>
      <c r="E42" s="44"/>
      <c r="F42" s="5">
        <f>IF(C42=0,"",INDEX(Nimet!$A$2:$D$251,C42,4))</f>
      </c>
      <c r="G42" s="43"/>
      <c r="H42" s="118"/>
      <c r="I42" s="25"/>
      <c r="J42" s="26"/>
    </row>
    <row r="43" spans="3:10" ht="14.25" customHeight="1">
      <c r="C43" s="20">
        <v>79</v>
      </c>
      <c r="D43" s="50">
        <v>28</v>
      </c>
      <c r="E43" s="45" t="s">
        <v>52</v>
      </c>
      <c r="F43" s="4" t="str">
        <f>IF(C43=0,"",INDEX(Nimet!$A$2:$D$251,C43,4))</f>
        <v>Annunen Joni, YNM</v>
      </c>
      <c r="G43" s="37"/>
      <c r="H43" s="25"/>
      <c r="I43" s="42"/>
      <c r="J43" s="26"/>
    </row>
    <row r="44" spans="3:10" ht="14.25" customHeight="1">
      <c r="C44" s="20">
        <v>80</v>
      </c>
      <c r="D44" s="49">
        <v>29</v>
      </c>
      <c r="E44" s="44" t="s">
        <v>52</v>
      </c>
      <c r="F44" s="5" t="str">
        <f>IF(C44=0,"",INDEX(Nimet!$A$2:$D$251,C44,4))</f>
        <v>Koistinen Iitamari, YNM</v>
      </c>
      <c r="G44" s="40"/>
      <c r="H44" s="25"/>
      <c r="I44" s="37"/>
      <c r="J44" s="26"/>
    </row>
    <row r="45" spans="3:10" ht="14.25" customHeight="1">
      <c r="C45" s="20"/>
      <c r="D45" s="50">
        <v>30</v>
      </c>
      <c r="E45" s="45"/>
      <c r="F45" s="4">
        <f>IF(C45=0,"",INDEX(Nimet!$A$2:$D$251,C45,4))</f>
      </c>
      <c r="G45" s="117"/>
      <c r="H45" s="42"/>
      <c r="I45" s="23"/>
      <c r="J45" s="26"/>
    </row>
    <row r="46" spans="3:10" ht="14.25" customHeight="1">
      <c r="C46" s="20"/>
      <c r="D46" s="49">
        <v>31</v>
      </c>
      <c r="E46" s="44"/>
      <c r="F46" s="5">
        <f>IF(C46=0,"",INDEX(Nimet!$A$2:$D$251,C46,4))</f>
      </c>
      <c r="G46" s="43"/>
      <c r="H46" s="37"/>
      <c r="I46" s="23"/>
      <c r="J46" s="26"/>
    </row>
    <row r="47" spans="3:10" ht="14.25" customHeight="1">
      <c r="C47" s="20">
        <v>11</v>
      </c>
      <c r="D47" s="50">
        <v>32</v>
      </c>
      <c r="E47" s="45" t="s">
        <v>52</v>
      </c>
      <c r="F47" s="4" t="str">
        <f>IF(C47=0,"",INDEX(Nimet!$A$2:$D$251,C47,4))</f>
        <v>Kankaanpää Seppo, KoKu</v>
      </c>
      <c r="G47" s="33"/>
      <c r="H47" s="23"/>
      <c r="I47" s="23"/>
      <c r="J47" s="26"/>
    </row>
    <row r="48" ht="14.25" customHeight="1">
      <c r="J48" s="7"/>
    </row>
    <row r="49" ht="14.25" customHeight="1">
      <c r="J49" s="7"/>
    </row>
    <row r="50" ht="14.25" customHeight="1">
      <c r="J50" s="7"/>
    </row>
    <row r="51" spans="4:10" ht="18">
      <c r="D51" s="10" t="s">
        <v>128</v>
      </c>
      <c r="J51" s="7"/>
    </row>
    <row r="52" ht="14.25" customHeight="1">
      <c r="J52" s="28"/>
    </row>
    <row r="53" spans="3:10" ht="14.25" customHeight="1">
      <c r="C53" s="20">
        <v>5</v>
      </c>
      <c r="D53" s="49">
        <v>33</v>
      </c>
      <c r="E53" s="44" t="s">
        <v>54</v>
      </c>
      <c r="F53" s="5" t="str">
        <f>IF(C53=0,"",INDEX(Nimet!$A$2:$D$251,C53,4))</f>
        <v>Autio Riku, KoKa</v>
      </c>
      <c r="G53" s="40"/>
      <c r="H53" s="23"/>
      <c r="I53" s="23"/>
      <c r="J53" s="23"/>
    </row>
    <row r="54" spans="3:10" ht="14.25" customHeight="1">
      <c r="C54" s="20"/>
      <c r="D54" s="50">
        <v>34</v>
      </c>
      <c r="E54" s="45"/>
      <c r="F54" s="4">
        <f>IF(C54=0,"",INDEX(Nimet!$A$2:$D$251,C54,4))</f>
      </c>
      <c r="G54" s="32"/>
      <c r="H54" s="41"/>
      <c r="I54" s="23"/>
      <c r="J54" s="23"/>
    </row>
    <row r="55" spans="3:10" ht="14.25" customHeight="1">
      <c r="C55" s="20"/>
      <c r="D55" s="49">
        <v>35</v>
      </c>
      <c r="E55" s="44"/>
      <c r="F55" s="5">
        <f>IF(C55=0,"",INDEX(Nimet!$A$2:$D$251,C55,4))</f>
      </c>
      <c r="G55" s="43"/>
      <c r="H55" s="118"/>
      <c r="I55" s="23"/>
      <c r="J55" s="23"/>
    </row>
    <row r="56" spans="3:10" ht="14.25" customHeight="1">
      <c r="C56" s="20">
        <v>81</v>
      </c>
      <c r="D56" s="50">
        <v>36</v>
      </c>
      <c r="E56" s="45" t="s">
        <v>52</v>
      </c>
      <c r="F56" s="4" t="str">
        <f>IF(C56=0,"",INDEX(Nimet!$A$2:$D$251,C56,4))</f>
        <v>Marttila-Tornio Olli, YNM</v>
      </c>
      <c r="G56" s="37"/>
      <c r="H56" s="25"/>
      <c r="I56" s="41"/>
      <c r="J56" s="23"/>
    </row>
    <row r="57" spans="3:10" ht="14.25" customHeight="1">
      <c r="C57" s="20">
        <v>61</v>
      </c>
      <c r="D57" s="49">
        <v>37</v>
      </c>
      <c r="E57" s="44" t="s">
        <v>52</v>
      </c>
      <c r="F57" s="5" t="str">
        <f>IF(C57=0,"",INDEX(Nimet!$A$2:$D$251,C57,4))</f>
        <v>Kovacs Gabor, SeSi</v>
      </c>
      <c r="G57" s="40"/>
      <c r="H57" s="25"/>
      <c r="I57" s="118"/>
      <c r="J57" s="23"/>
    </row>
    <row r="58" spans="3:10" ht="14.25" customHeight="1">
      <c r="C58" s="20"/>
      <c r="D58" s="50">
        <v>38</v>
      </c>
      <c r="E58" s="45"/>
      <c r="F58" s="4">
        <f>IF(C58=0,"",INDEX(Nimet!$A$2:$D$251,C58,4))</f>
      </c>
      <c r="G58" s="117"/>
      <c r="H58" s="42"/>
      <c r="I58" s="25"/>
      <c r="J58" s="23"/>
    </row>
    <row r="59" spans="3:10" ht="14.25" customHeight="1">
      <c r="C59" s="20"/>
      <c r="D59" s="49">
        <v>39</v>
      </c>
      <c r="E59" s="44"/>
      <c r="F59" s="5">
        <f>IF(C59=0,"",INDEX(Nimet!$A$2:$D$251,C59,4))</f>
      </c>
      <c r="G59" s="43"/>
      <c r="H59" s="37"/>
      <c r="I59" s="25"/>
      <c r="J59" s="23"/>
    </row>
    <row r="60" spans="3:10" ht="14.25" customHeight="1">
      <c r="C60" s="20">
        <v>37</v>
      </c>
      <c r="D60" s="50">
        <v>40</v>
      </c>
      <c r="E60" s="45" t="s">
        <v>53</v>
      </c>
      <c r="F60" s="4" t="str">
        <f>IF(C60=0,"",INDEX(Nimet!$A$2:$D$251,C60,4))</f>
        <v>Vimpari Lasse, OPT-86</v>
      </c>
      <c r="G60" s="37"/>
      <c r="H60" s="23"/>
      <c r="I60" s="25"/>
      <c r="J60" s="23"/>
    </row>
    <row r="61" spans="4:10" ht="14.25" customHeight="1">
      <c r="D61" s="3"/>
      <c r="E61" s="46"/>
      <c r="F61" s="3"/>
      <c r="G61" s="23"/>
      <c r="H61" s="23"/>
      <c r="I61" s="25"/>
      <c r="J61" s="40"/>
    </row>
    <row r="62" spans="4:11" ht="14.25" customHeight="1">
      <c r="D62" s="2"/>
      <c r="E62" s="47"/>
      <c r="F62" s="2"/>
      <c r="G62" s="26"/>
      <c r="H62" s="26"/>
      <c r="I62" s="25"/>
      <c r="J62" s="118"/>
      <c r="K62" s="3"/>
    </row>
    <row r="63" spans="3:11" ht="14.25" customHeight="1">
      <c r="C63" s="20">
        <v>39</v>
      </c>
      <c r="D63" s="49">
        <v>41</v>
      </c>
      <c r="E63" s="44" t="s">
        <v>51</v>
      </c>
      <c r="F63" s="5" t="str">
        <f>IF(C63=0,"",INDEX(Nimet!$A$2:$D$251,C63,4))</f>
        <v>Vuoste Ilari, OPT-86</v>
      </c>
      <c r="G63" s="40"/>
      <c r="H63" s="23"/>
      <c r="I63" s="25"/>
      <c r="J63" s="25"/>
      <c r="K63" s="3"/>
    </row>
    <row r="64" spans="3:11" ht="14.25" customHeight="1">
      <c r="C64" s="20"/>
      <c r="D64" s="50">
        <v>42</v>
      </c>
      <c r="E64" s="45"/>
      <c r="F64" s="4">
        <f>IF(C64=0,"",INDEX(Nimet!$A$2:$D$251,C64,4))</f>
      </c>
      <c r="G64" s="117"/>
      <c r="H64" s="41"/>
      <c r="I64" s="25"/>
      <c r="J64" s="25"/>
      <c r="K64" s="3"/>
    </row>
    <row r="65" spans="3:11" ht="14.25" customHeight="1">
      <c r="C65" s="20"/>
      <c r="D65" s="49">
        <v>43</v>
      </c>
      <c r="E65" s="44"/>
      <c r="F65" s="5">
        <f>IF(C65=0,"",INDEX(Nimet!$A$2:$D$251,C65,4))</f>
      </c>
      <c r="G65" s="43"/>
      <c r="H65" s="118"/>
      <c r="I65" s="25"/>
      <c r="J65" s="25"/>
      <c r="K65" s="3"/>
    </row>
    <row r="66" spans="3:11" ht="14.25" customHeight="1">
      <c r="C66" s="20">
        <v>76</v>
      </c>
      <c r="D66" s="50">
        <v>44</v>
      </c>
      <c r="E66" s="45" t="s">
        <v>54</v>
      </c>
      <c r="F66" s="4" t="str">
        <f>IF(C66=0,"",INDEX(Nimet!$A$2:$D$251,C66,4))</f>
        <v>Pitkänen Terho, Wega</v>
      </c>
      <c r="G66" s="37"/>
      <c r="H66" s="25"/>
      <c r="I66" s="42"/>
      <c r="J66" s="25"/>
      <c r="K66" s="3"/>
    </row>
    <row r="67" spans="3:11" ht="14.25" customHeight="1">
      <c r="C67" s="20">
        <v>82</v>
      </c>
      <c r="D67" s="49">
        <v>45</v>
      </c>
      <c r="E67" s="44" t="s">
        <v>52</v>
      </c>
      <c r="F67" s="5" t="str">
        <f>IF(C67=0,"",INDEX(Nimet!$A$2:$D$251,C67,4))</f>
        <v>Sipola Pasi, YNM</v>
      </c>
      <c r="G67" s="40"/>
      <c r="H67" s="25"/>
      <c r="I67" s="37"/>
      <c r="J67" s="25"/>
      <c r="K67" s="3"/>
    </row>
    <row r="68" spans="3:11" ht="14.25" customHeight="1">
      <c r="C68" s="20"/>
      <c r="D68" s="50">
        <v>46</v>
      </c>
      <c r="E68" s="45"/>
      <c r="F68" s="4">
        <f>IF(C68=0,"",INDEX(Nimet!$A$2:$D$251,C68,4))</f>
      </c>
      <c r="G68" s="117"/>
      <c r="H68" s="42"/>
      <c r="I68" s="23"/>
      <c r="J68" s="25"/>
      <c r="K68" s="3"/>
    </row>
    <row r="69" spans="3:11" ht="14.25" customHeight="1">
      <c r="C69" s="20"/>
      <c r="D69" s="49">
        <v>47</v>
      </c>
      <c r="E69" s="44"/>
      <c r="F69" s="5">
        <f>IF(C69=0,"",INDEX(Nimet!$A$2:$D$251,C69,4))</f>
      </c>
      <c r="G69" s="43"/>
      <c r="H69" s="121"/>
      <c r="I69" s="23"/>
      <c r="J69" s="25"/>
      <c r="K69" s="3"/>
    </row>
    <row r="70" spans="3:11" ht="14.25" customHeight="1">
      <c r="C70" s="20">
        <v>14</v>
      </c>
      <c r="D70" s="50">
        <v>48</v>
      </c>
      <c r="E70" s="45" t="s">
        <v>51</v>
      </c>
      <c r="F70" s="4" t="str">
        <f>IF(C70=0,"",INDEX(Nimet!$A$2:$D$251,C70,4))</f>
        <v>Övermark Pekka, KoKu</v>
      </c>
      <c r="G70" s="33"/>
      <c r="H70" s="23"/>
      <c r="I70" s="23"/>
      <c r="J70" s="25"/>
      <c r="K70" s="3"/>
    </row>
    <row r="71" spans="5:11" ht="14.25" customHeight="1">
      <c r="E71" s="18"/>
      <c r="G71" s="26"/>
      <c r="H71" s="26"/>
      <c r="I71" s="24"/>
      <c r="J71" s="42"/>
      <c r="K71" s="3"/>
    </row>
    <row r="72" spans="4:11" ht="14.25" customHeight="1">
      <c r="D72" s="2"/>
      <c r="E72" s="47"/>
      <c r="F72" s="2"/>
      <c r="G72" s="26"/>
      <c r="H72" s="26"/>
      <c r="I72" s="27"/>
      <c r="J72" s="120"/>
      <c r="K72" s="3"/>
    </row>
    <row r="73" spans="3:11" ht="14.25" customHeight="1">
      <c r="C73" s="20">
        <v>25</v>
      </c>
      <c r="D73" s="49">
        <v>49</v>
      </c>
      <c r="E73" s="44" t="s">
        <v>51</v>
      </c>
      <c r="F73" s="5" t="str">
        <f>IF(C73=0,"",INDEX(Nimet!$A$2:$D$251,C73,4))</f>
        <v>Vastavuo Viivi-Mari, MBF</v>
      </c>
      <c r="G73" s="40"/>
      <c r="H73" s="23"/>
      <c r="I73" s="23"/>
      <c r="J73" s="25"/>
      <c r="K73" s="3"/>
    </row>
    <row r="74" spans="3:11" ht="14.25" customHeight="1">
      <c r="C74" s="20"/>
      <c r="D74" s="50">
        <v>50</v>
      </c>
      <c r="E74" s="45"/>
      <c r="F74" s="4">
        <f>IF(C74=0,"",INDEX(Nimet!$A$2:$D$251,C74,4))</f>
      </c>
      <c r="G74" s="32"/>
      <c r="H74" s="41"/>
      <c r="I74" s="23"/>
      <c r="J74" s="25"/>
      <c r="K74" s="3"/>
    </row>
    <row r="75" spans="3:11" ht="14.25" customHeight="1">
      <c r="C75" s="20"/>
      <c r="D75" s="49">
        <v>51</v>
      </c>
      <c r="E75" s="44"/>
      <c r="F75" s="5">
        <f>IF(C75=0,"",INDEX(Nimet!$A$2:$D$251,C75,4))</f>
      </c>
      <c r="G75" s="43"/>
      <c r="H75" s="118"/>
      <c r="I75" s="23"/>
      <c r="J75" s="25"/>
      <c r="K75" s="3"/>
    </row>
    <row r="76" spans="3:11" ht="14.25" customHeight="1">
      <c r="C76" s="20">
        <v>67</v>
      </c>
      <c r="D76" s="50">
        <v>52</v>
      </c>
      <c r="E76" s="45" t="s">
        <v>52</v>
      </c>
      <c r="F76" s="4" t="str">
        <f>IF(C76=0,"",INDEX(Nimet!$A$2:$D$251,C76,4))</f>
        <v>Suvanto Leila, SeSi</v>
      </c>
      <c r="G76" s="37"/>
      <c r="H76" s="25"/>
      <c r="I76" s="41"/>
      <c r="J76" s="25"/>
      <c r="K76" s="3"/>
    </row>
    <row r="77" spans="3:11" ht="14.25" customHeight="1">
      <c r="C77" s="20">
        <v>48</v>
      </c>
      <c r="D77" s="49">
        <v>53</v>
      </c>
      <c r="E77" s="44" t="s">
        <v>52</v>
      </c>
      <c r="F77" s="5" t="str">
        <f>IF(C77=0,"",INDEX(Nimet!$A$2:$D$251,C77,4))</f>
        <v>Rissanen Ilkka, Por-83</v>
      </c>
      <c r="G77" s="40"/>
      <c r="H77" s="25"/>
      <c r="I77" s="118"/>
      <c r="J77" s="25"/>
      <c r="K77" s="3"/>
    </row>
    <row r="78" spans="3:11" ht="14.25" customHeight="1">
      <c r="C78" s="20"/>
      <c r="D78" s="50">
        <v>54</v>
      </c>
      <c r="E78" s="45"/>
      <c r="F78" s="4">
        <f>IF(C78=0,"",INDEX(Nimet!$A$2:$D$251,C78,4))</f>
      </c>
      <c r="G78" s="117"/>
      <c r="H78" s="42"/>
      <c r="I78" s="25"/>
      <c r="J78" s="25"/>
      <c r="K78" s="3"/>
    </row>
    <row r="79" spans="3:11" ht="14.25" customHeight="1">
      <c r="C79" s="20"/>
      <c r="D79" s="49">
        <v>55</v>
      </c>
      <c r="E79" s="44"/>
      <c r="F79" s="5">
        <f>IF(C79=0,"",INDEX(Nimet!$A$2:$D$251,C79,4))</f>
      </c>
      <c r="G79" s="43"/>
      <c r="H79" s="37"/>
      <c r="I79" s="25"/>
      <c r="J79" s="25"/>
      <c r="K79" s="3"/>
    </row>
    <row r="80" spans="3:11" ht="14.25" customHeight="1">
      <c r="C80" s="20">
        <v>38</v>
      </c>
      <c r="D80" s="50">
        <v>56</v>
      </c>
      <c r="E80" s="45" t="s">
        <v>53</v>
      </c>
      <c r="F80" s="4" t="str">
        <f>IF(C80=0,"",INDEX(Nimet!$A$2:$D$251,C80,4))</f>
        <v>Vuoste Hannu, OPT-86</v>
      </c>
      <c r="G80" s="37"/>
      <c r="H80" s="23"/>
      <c r="I80" s="25"/>
      <c r="J80" s="25"/>
      <c r="K80" s="3"/>
    </row>
    <row r="81" spans="5:11" ht="14.25" customHeight="1">
      <c r="E81" s="18"/>
      <c r="G81" s="26"/>
      <c r="H81" s="26"/>
      <c r="I81" s="25"/>
      <c r="J81" s="43"/>
      <c r="K81" s="3"/>
    </row>
    <row r="82" spans="4:10" ht="14.25" customHeight="1">
      <c r="D82" s="2"/>
      <c r="E82" s="47"/>
      <c r="F82" s="2"/>
      <c r="G82" s="26"/>
      <c r="H82" s="26"/>
      <c r="I82" s="25"/>
      <c r="J82" s="37"/>
    </row>
    <row r="83" spans="3:10" ht="14.25" customHeight="1">
      <c r="C83" s="20">
        <v>62</v>
      </c>
      <c r="D83" s="49">
        <v>57</v>
      </c>
      <c r="E83" s="44" t="s">
        <v>51</v>
      </c>
      <c r="F83" s="5" t="str">
        <f>IF(C83=0,"",INDEX(Nimet!$A$2:$D$251,C83,4))</f>
        <v>Latukka Topi, SeSi</v>
      </c>
      <c r="G83" s="40"/>
      <c r="H83" s="23"/>
      <c r="I83" s="25"/>
      <c r="J83" s="26"/>
    </row>
    <row r="84" spans="3:10" ht="14.25" customHeight="1">
      <c r="C84" s="20"/>
      <c r="D84" s="50">
        <v>58</v>
      </c>
      <c r="E84" s="45"/>
      <c r="F84" s="4">
        <f>IF(C84=0,"",INDEX(Nimet!$A$2:$D$251,C84,4))</f>
      </c>
      <c r="G84" s="32"/>
      <c r="H84" s="41"/>
      <c r="I84" s="25"/>
      <c r="J84" s="26"/>
    </row>
    <row r="85" spans="3:10" ht="14.25" customHeight="1">
      <c r="C85" s="20"/>
      <c r="D85" s="49">
        <v>59</v>
      </c>
      <c r="E85" s="44"/>
      <c r="F85" s="5">
        <f>IF(C85=0,"",INDEX(Nimet!$A$2:$D$251,C85,4))</f>
      </c>
      <c r="G85" s="43"/>
      <c r="H85" s="118"/>
      <c r="I85" s="25"/>
      <c r="J85" s="26"/>
    </row>
    <row r="86" spans="3:10" ht="14.25" customHeight="1">
      <c r="C86" s="20">
        <v>72</v>
      </c>
      <c r="D86" s="50">
        <v>60</v>
      </c>
      <c r="E86" s="45" t="s">
        <v>51</v>
      </c>
      <c r="F86" s="4" t="str">
        <f>IF(C86=0,"",INDEX(Nimet!$A$2:$D$251,C86,4))</f>
        <v>Sorvisto Mika, Vana</v>
      </c>
      <c r="G86" s="37"/>
      <c r="H86" s="25"/>
      <c r="I86" s="42"/>
      <c r="J86" s="26"/>
    </row>
    <row r="87" spans="3:10" ht="14.25" customHeight="1">
      <c r="C87" s="20">
        <v>75</v>
      </c>
      <c r="D87" s="49">
        <v>61</v>
      </c>
      <c r="E87" s="44" t="s">
        <v>52</v>
      </c>
      <c r="F87" s="5" t="str">
        <f>IF(C87=0,"",INDEX(Nimet!$A$2:$D$251,C87,4))</f>
        <v>Pitkänen Tatu, Wega</v>
      </c>
      <c r="G87" s="40"/>
      <c r="H87" s="25"/>
      <c r="I87" s="37"/>
      <c r="J87" s="26"/>
    </row>
    <row r="88" spans="3:10" ht="14.25" customHeight="1">
      <c r="C88" s="20"/>
      <c r="D88" s="50">
        <v>62</v>
      </c>
      <c r="E88" s="45"/>
      <c r="F88" s="4">
        <f>IF(C88=0,"",INDEX(Nimet!$A$2:$D$251,C88,4))</f>
      </c>
      <c r="G88" s="117"/>
      <c r="H88" s="42"/>
      <c r="I88" s="23"/>
      <c r="J88" s="26"/>
    </row>
    <row r="89" spans="3:10" ht="14.25" customHeight="1">
      <c r="C89" s="20"/>
      <c r="D89" s="49">
        <v>63</v>
      </c>
      <c r="E89" s="44"/>
      <c r="F89" s="5">
        <f>IF(C89=0,"",INDEX(Nimet!$A$2:$D$251,C89,4))</f>
      </c>
      <c r="G89" s="43"/>
      <c r="H89" s="37"/>
      <c r="I89" s="23"/>
      <c r="J89" s="26"/>
    </row>
    <row r="90" spans="3:10" ht="14.25" customHeight="1">
      <c r="C90" s="20">
        <v>2</v>
      </c>
      <c r="D90" s="50">
        <v>64</v>
      </c>
      <c r="E90" s="45" t="s">
        <v>52</v>
      </c>
      <c r="F90" s="4" t="str">
        <f>IF(C90=0,"",INDEX(Nimet!$A$2:$D$251,C90,4))</f>
        <v>Hynninen Antti, Hammarby IF</v>
      </c>
      <c r="G90" s="33"/>
      <c r="H90" s="23"/>
      <c r="I90" s="23"/>
      <c r="J9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7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8515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171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182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18</v>
      </c>
      <c r="D9" s="49">
        <v>1</v>
      </c>
      <c r="E9" s="44">
        <v>3597</v>
      </c>
      <c r="F9" s="5" t="str">
        <f>IF(C9=0,"",INDEX(Nimet!$A$2:$D$251,C9,4))</f>
        <v>Rissanen Pertti, KuPTS</v>
      </c>
      <c r="G9" s="40"/>
      <c r="H9" s="23"/>
      <c r="I9" s="23"/>
      <c r="J9" s="23"/>
    </row>
    <row r="10" spans="3:10" ht="14.25" customHeight="1">
      <c r="C10" s="20">
        <v>17</v>
      </c>
      <c r="D10" s="50">
        <v>2</v>
      </c>
      <c r="E10" s="45"/>
      <c r="F10" s="4" t="str">
        <f>IF(C10=0,"",INDEX(Nimet!$A$2:$D$251,C10,4))</f>
        <v>Rissanen Patrik, KuPTS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>
        <v>14</v>
      </c>
      <c r="D13" s="49">
        <v>5</v>
      </c>
      <c r="E13" s="44">
        <v>3042</v>
      </c>
      <c r="F13" s="5" t="str">
        <f>IF(C13=0,"",INDEX(Nimet!$A$2:$D$251,C13,4))</f>
        <v>Övermark Pekka, KoKu</v>
      </c>
      <c r="G13" s="40"/>
      <c r="H13" s="25"/>
      <c r="I13" s="118"/>
      <c r="J13" s="23"/>
    </row>
    <row r="14" spans="3:10" ht="14.25" customHeight="1">
      <c r="C14" s="20">
        <v>12</v>
      </c>
      <c r="D14" s="50">
        <v>6</v>
      </c>
      <c r="E14" s="45"/>
      <c r="F14" s="4" t="str">
        <f>IF(C14=0,"",INDEX(Nimet!$A$2:$D$251,C14,4))</f>
        <v>Risku Jarkko, KoKu</v>
      </c>
      <c r="G14" s="117"/>
      <c r="H14" s="42"/>
      <c r="I14" s="25"/>
      <c r="J14" s="23"/>
    </row>
    <row r="15" spans="3:10" ht="14.25" customHeight="1">
      <c r="C15" s="20">
        <v>62</v>
      </c>
      <c r="D15" s="49">
        <v>7</v>
      </c>
      <c r="E15" s="44">
        <v>3061</v>
      </c>
      <c r="F15" s="5" t="str">
        <f>IF(C15=0,"",INDEX(Nimet!$A$2:$D$251,C15,4))</f>
        <v>Latukka Topi, SeSi</v>
      </c>
      <c r="G15" s="43"/>
      <c r="H15" s="37"/>
      <c r="I15" s="25"/>
      <c r="J15" s="23"/>
    </row>
    <row r="16" spans="3:10" ht="14.25" customHeight="1">
      <c r="C16" s="20">
        <v>59</v>
      </c>
      <c r="D16" s="50">
        <v>8</v>
      </c>
      <c r="E16" s="45"/>
      <c r="F16" s="4" t="str">
        <f>IF(C16=0,"",INDEX(Nimet!$A$2:$D$251,C16,4))</f>
        <v>Kallinki Tuomas, SeSi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33</v>
      </c>
      <c r="D19" s="49">
        <v>9</v>
      </c>
      <c r="E19" s="44">
        <v>3365</v>
      </c>
      <c r="F19" s="5" t="str">
        <f>IF(C19=0,"",INDEX(Nimet!$A$2:$D$251,C19,4))</f>
        <v>Määttä Eino, OPT-86</v>
      </c>
      <c r="G19" s="40"/>
      <c r="H19" s="23"/>
      <c r="I19" s="25"/>
      <c r="J19" s="25"/>
      <c r="K19" s="3"/>
    </row>
    <row r="20" spans="3:11" ht="14.25" customHeight="1">
      <c r="C20" s="20">
        <v>31</v>
      </c>
      <c r="D20" s="50">
        <v>10</v>
      </c>
      <c r="E20" s="45"/>
      <c r="F20" s="4" t="str">
        <f>IF(C20=0,"",INDEX(Nimet!$A$2:$D$251,C20,4))</f>
        <v>Haapalainen Kullervo, OPT-86</v>
      </c>
      <c r="G20" s="32"/>
      <c r="H20" s="41"/>
      <c r="I20" s="25"/>
      <c r="J20" s="25"/>
      <c r="K20" s="3"/>
    </row>
    <row r="21" spans="3:11" ht="14.25" customHeight="1">
      <c r="C21" s="20">
        <v>67</v>
      </c>
      <c r="D21" s="49">
        <v>11</v>
      </c>
      <c r="E21" s="44">
        <v>2882</v>
      </c>
      <c r="F21" s="5" t="str">
        <f>IF(C21=0,"",INDEX(Nimet!$A$2:$D$251,C21,4))</f>
        <v>Suvanto Leila, SeSi</v>
      </c>
      <c r="G21" s="43"/>
      <c r="H21" s="118"/>
      <c r="I21" s="25"/>
      <c r="J21" s="25"/>
      <c r="K21" s="3"/>
    </row>
    <row r="22" spans="3:11" ht="14.25" customHeight="1">
      <c r="C22" s="20">
        <v>2</v>
      </c>
      <c r="D22" s="50">
        <v>12</v>
      </c>
      <c r="E22" s="45"/>
      <c r="F22" s="4" t="str">
        <f>IF(C22=0,"",INDEX(Nimet!$A$2:$D$251,C22,4))</f>
        <v>Hynninen Antti, Hammarby IF</v>
      </c>
      <c r="G22" s="37"/>
      <c r="H22" s="25"/>
      <c r="I22" s="42"/>
      <c r="J22" s="25"/>
      <c r="K22" s="3"/>
    </row>
    <row r="23" spans="3:11" ht="14.25" customHeight="1">
      <c r="C23" s="20">
        <v>82</v>
      </c>
      <c r="D23" s="49">
        <v>13</v>
      </c>
      <c r="E23" s="44">
        <v>2510</v>
      </c>
      <c r="F23" s="5" t="str">
        <f>IF(C23=0,"",INDEX(Nimet!$A$2:$D$251,C23,4))</f>
        <v>Sipola Pasi, YNM</v>
      </c>
      <c r="G23" s="40"/>
      <c r="H23" s="25"/>
      <c r="I23" s="37"/>
      <c r="J23" s="25"/>
      <c r="K23" s="3"/>
    </row>
    <row r="24" spans="3:11" ht="14.25" customHeight="1">
      <c r="C24" s="20">
        <v>79</v>
      </c>
      <c r="D24" s="50">
        <v>14</v>
      </c>
      <c r="E24" s="45"/>
      <c r="F24" s="4" t="str">
        <f>IF(C24=0,"",INDEX(Nimet!$A$2:$D$251,C24,4))</f>
        <v>Annunen Joni, YNM</v>
      </c>
      <c r="G24" s="117"/>
      <c r="H24" s="42"/>
      <c r="I24" s="23"/>
      <c r="J24" s="25"/>
      <c r="K24" s="3"/>
    </row>
    <row r="25" spans="3:11" ht="14.25" customHeight="1">
      <c r="C25" s="20">
        <v>65</v>
      </c>
      <c r="D25" s="49">
        <v>15</v>
      </c>
      <c r="E25" s="44">
        <v>3496</v>
      </c>
      <c r="F25" s="5" t="str">
        <f>IF(C25=0,"",INDEX(Nimet!$A$2:$D$251,C25,4))</f>
        <v>Ollikainen Kai, SeSi</v>
      </c>
      <c r="G25" s="43"/>
      <c r="H25" s="37"/>
      <c r="I25" s="23"/>
      <c r="J25" s="25"/>
      <c r="K25" s="3"/>
    </row>
    <row r="26" spans="3:11" ht="14.25" customHeight="1">
      <c r="C26" s="20">
        <v>72</v>
      </c>
      <c r="D26" s="50">
        <v>16</v>
      </c>
      <c r="E26" s="45"/>
      <c r="F26" s="4" t="str">
        <f>IF(C26=0,"",INDEX(Nimet!$A$2:$D$251,C26,4))</f>
        <v>Sorvisto Mika, Vana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54</v>
      </c>
      <c r="D29" s="49">
        <v>17</v>
      </c>
      <c r="E29" s="44">
        <v>3569</v>
      </c>
      <c r="F29" s="5" t="str">
        <f>IF(C29=0,"",INDEX(Nimet!$A$2:$D$251,C29,4))</f>
        <v>Nyberg Jan, PT Espoo</v>
      </c>
      <c r="G29" s="40"/>
      <c r="H29" s="23"/>
      <c r="I29" s="23"/>
      <c r="J29" s="25"/>
      <c r="K29" s="3"/>
    </row>
    <row r="30" spans="3:11" ht="14.25" customHeight="1">
      <c r="C30" s="20">
        <v>55</v>
      </c>
      <c r="D30" s="50">
        <v>18</v>
      </c>
      <c r="E30" s="45"/>
      <c r="F30" s="4" t="str">
        <f>IF(C30=0,"",INDEX(Nimet!$A$2:$D$251,C30,4))</f>
        <v>Nyberg Kim, PT Espoo</v>
      </c>
      <c r="G30" s="32"/>
      <c r="H30" s="41"/>
      <c r="I30" s="23"/>
      <c r="J30" s="25"/>
      <c r="K30" s="3"/>
    </row>
    <row r="31" spans="3:11" ht="14.25" customHeight="1">
      <c r="C31" s="20">
        <v>78</v>
      </c>
      <c r="D31" s="49">
        <v>19</v>
      </c>
      <c r="E31" s="44">
        <v>2514</v>
      </c>
      <c r="F31" s="5" t="str">
        <f>IF(C31=0,"",INDEX(Nimet!$A$2:$D$251,C31,4))</f>
        <v>Annunen Jani, YNM</v>
      </c>
      <c r="G31" s="43"/>
      <c r="H31" s="118"/>
      <c r="I31" s="23"/>
      <c r="J31" s="25"/>
      <c r="K31" s="3"/>
    </row>
    <row r="32" spans="3:11" ht="14.25" customHeight="1">
      <c r="C32" s="20">
        <v>81</v>
      </c>
      <c r="D32" s="50">
        <v>20</v>
      </c>
      <c r="E32" s="45"/>
      <c r="F32" s="4" t="str">
        <f>IF(C32=0,"",INDEX(Nimet!$A$2:$D$251,C32,4))</f>
        <v>Marttila-Tornio Olli, YNM</v>
      </c>
      <c r="G32" s="37"/>
      <c r="H32" s="25"/>
      <c r="I32" s="41"/>
      <c r="J32" s="25"/>
      <c r="K32" s="3"/>
    </row>
    <row r="33" spans="3:11" ht="14.25" customHeight="1">
      <c r="C33" s="20">
        <v>63</v>
      </c>
      <c r="D33" s="49">
        <v>21</v>
      </c>
      <c r="E33" s="44">
        <v>3052</v>
      </c>
      <c r="F33" s="5" t="str">
        <f>IF(C33=0,"",INDEX(Nimet!$A$2:$D$251,C33,4))</f>
        <v>Mäenpää Markku, SeSi</v>
      </c>
      <c r="G33" s="40"/>
      <c r="H33" s="25"/>
      <c r="I33" s="118"/>
      <c r="J33" s="25"/>
      <c r="K33" s="3"/>
    </row>
    <row r="34" spans="3:11" ht="14.25" customHeight="1">
      <c r="C34" s="20">
        <v>66</v>
      </c>
      <c r="D34" s="50">
        <v>22</v>
      </c>
      <c r="E34" s="45"/>
      <c r="F34" s="4" t="str">
        <f>IF(C34=0,"",INDEX(Nimet!$A$2:$D$251,C34,4))</f>
        <v>Suvanto Juhani, SeSi</v>
      </c>
      <c r="G34" s="117"/>
      <c r="H34" s="42"/>
      <c r="I34" s="25"/>
      <c r="J34" s="25"/>
      <c r="K34" s="3"/>
    </row>
    <row r="35" spans="3:11" ht="14.25" customHeight="1">
      <c r="C35" s="20">
        <v>38</v>
      </c>
      <c r="D35" s="49">
        <v>23</v>
      </c>
      <c r="E35" s="44">
        <v>3383</v>
      </c>
      <c r="F35" s="5" t="str">
        <f>IF(C35=0,"",INDEX(Nimet!$A$2:$D$251,C35,4))</f>
        <v>Vuoste Hannu, OPT-86</v>
      </c>
      <c r="G35" s="43"/>
      <c r="H35" s="37"/>
      <c r="I35" s="25"/>
      <c r="J35" s="25"/>
      <c r="K35" s="3"/>
    </row>
    <row r="36" spans="3:11" ht="14.25" customHeight="1">
      <c r="C36" s="20">
        <v>39</v>
      </c>
      <c r="D36" s="50">
        <v>24</v>
      </c>
      <c r="E36" s="45"/>
      <c r="F36" s="4" t="str">
        <f>IF(C36=0,"",INDEX(Nimet!$A$2:$D$251,C36,4))</f>
        <v>Vuoste Ilari,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68</v>
      </c>
      <c r="D39" s="49">
        <v>25</v>
      </c>
      <c r="E39" s="44">
        <v>3258</v>
      </c>
      <c r="F39" s="5" t="str">
        <f>IF(C39=0,"",INDEX(Nimet!$A$2:$D$251,C39,4))</f>
        <v>Mustonen Aleksi, TIP-70</v>
      </c>
      <c r="G39" s="40"/>
      <c r="H39" s="23"/>
      <c r="I39" s="25"/>
      <c r="J39" s="26"/>
    </row>
    <row r="40" spans="3:10" ht="14.25" customHeight="1">
      <c r="C40" s="20">
        <v>52</v>
      </c>
      <c r="D40" s="50">
        <v>26</v>
      </c>
      <c r="E40" s="45"/>
      <c r="F40" s="4" t="str">
        <f>IF(C40=0,"",INDEX(Nimet!$A$2:$D$251,C40,4))</f>
        <v>Seppänen Juho, PT 75</v>
      </c>
      <c r="G40" s="32"/>
      <c r="H40" s="41"/>
      <c r="I40" s="25"/>
      <c r="J40" s="26"/>
    </row>
    <row r="41" spans="3:10" ht="14.25" customHeight="1">
      <c r="C41" s="20">
        <v>47</v>
      </c>
      <c r="D41" s="49">
        <v>27</v>
      </c>
      <c r="E41" s="44">
        <v>2954</v>
      </c>
      <c r="F41" s="5" t="str">
        <f>IF(C41=0,"",INDEX(Nimet!$A$2:$D$251,C41,4))</f>
        <v>Rissanen Elli, Por-83</v>
      </c>
      <c r="G41" s="43"/>
      <c r="H41" s="118"/>
      <c r="I41" s="25"/>
      <c r="J41" s="26"/>
    </row>
    <row r="42" spans="3:10" ht="14.25" customHeight="1">
      <c r="C42" s="20">
        <v>80</v>
      </c>
      <c r="D42" s="50">
        <v>28</v>
      </c>
      <c r="E42" s="45"/>
      <c r="F42" s="4" t="str">
        <f>IF(C42=0,"",INDEX(Nimet!$A$2:$D$251,C42,4))</f>
        <v>Koistinen Iitamari, YNM</v>
      </c>
      <c r="G42" s="37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>
        <v>34</v>
      </c>
      <c r="D45" s="49">
        <v>31</v>
      </c>
      <c r="E45" s="44">
        <v>3592</v>
      </c>
      <c r="F45" s="5" t="str">
        <f>IF(C45=0,"",INDEX(Nimet!$A$2:$D$251,C45,4))</f>
        <v>Palomaa Kristian, OPT-86</v>
      </c>
      <c r="G45" s="43"/>
      <c r="H45" s="37"/>
      <c r="I45" s="23"/>
      <c r="J45" s="26"/>
    </row>
    <row r="46" spans="3:10" ht="14.25" customHeight="1">
      <c r="C46" s="20">
        <v>37</v>
      </c>
      <c r="D46" s="50">
        <v>32</v>
      </c>
      <c r="E46" s="45"/>
      <c r="F46" s="4" t="str">
        <f>IF(C46=0,"",INDEX(Nimet!$A$2:$D$251,C46,4))</f>
        <v>Vimpari Lasse, OPT-86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167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 t="s">
        <v>184</v>
      </c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>
        <v>19</v>
      </c>
      <c r="D9" s="49">
        <v>1</v>
      </c>
      <c r="E9" s="44">
        <v>2051</v>
      </c>
      <c r="F9" s="5" t="str">
        <f>IF(C9=0,"",INDEX(Nimet!$A$2:$D$251,C9,4))</f>
        <v>Lundström Anders, MBF</v>
      </c>
      <c r="G9" s="40"/>
      <c r="H9" s="23"/>
      <c r="I9" s="23"/>
      <c r="J9" s="6"/>
    </row>
    <row r="10" spans="3:10" ht="14.25" customHeight="1">
      <c r="C10" s="20">
        <v>14</v>
      </c>
      <c r="D10" s="50">
        <v>2</v>
      </c>
      <c r="E10" s="45">
        <v>1582</v>
      </c>
      <c r="F10" s="4" t="str">
        <f>IF(C10=0,"",INDEX(Nimet!$A$2:$D$251,C10,4))</f>
        <v>Övermark Pekka, KoKu</v>
      </c>
      <c r="G10" s="117"/>
      <c r="H10" s="41"/>
      <c r="I10" s="23"/>
      <c r="J10" s="6"/>
    </row>
    <row r="11" spans="3:10" ht="14.25" customHeight="1">
      <c r="C11" s="20">
        <v>33</v>
      </c>
      <c r="D11" s="49">
        <v>3</v>
      </c>
      <c r="E11" s="44">
        <v>1748</v>
      </c>
      <c r="F11" s="5" t="str">
        <f>IF(C11=0,"",INDEX(Nimet!$A$2:$D$251,C11,4))</f>
        <v>Määttä Eino, OPT-86</v>
      </c>
      <c r="G11" s="43"/>
      <c r="H11" s="118"/>
      <c r="I11" s="23"/>
      <c r="J11" s="6"/>
    </row>
    <row r="12" spans="3:10" ht="14.25" customHeight="1">
      <c r="C12" s="20">
        <v>74</v>
      </c>
      <c r="D12" s="50">
        <v>4</v>
      </c>
      <c r="E12" s="45">
        <v>1961</v>
      </c>
      <c r="F12" s="4" t="str">
        <f>IF(C12=0,"",INDEX(Nimet!$A$2:$D$251,C12,4))</f>
        <v>Nyberg Håkan, Wega</v>
      </c>
      <c r="G12" s="37"/>
      <c r="H12" s="25"/>
      <c r="I12" s="41"/>
      <c r="J12" s="6"/>
    </row>
    <row r="13" spans="3:10" ht="14.25" customHeight="1">
      <c r="C13" s="20">
        <v>38</v>
      </c>
      <c r="D13" s="49">
        <v>5</v>
      </c>
      <c r="E13" s="44">
        <v>1778</v>
      </c>
      <c r="F13" s="5" t="str">
        <f>IF(C13=0,"",INDEX(Nimet!$A$2:$D$251,C13,4))</f>
        <v>Vuoste Hannu, OPT-86</v>
      </c>
      <c r="G13" s="40"/>
      <c r="H13" s="25"/>
      <c r="I13" s="119"/>
      <c r="J13" s="6"/>
    </row>
    <row r="14" spans="3:10" ht="14.25" customHeight="1">
      <c r="C14" s="20">
        <v>3</v>
      </c>
      <c r="D14" s="50">
        <v>6</v>
      </c>
      <c r="E14" s="45">
        <v>1689</v>
      </c>
      <c r="F14" s="4" t="str">
        <f>IF(C14=0,"",INDEX(Nimet!$A$2:$D$251,C14,4))</f>
        <v>Koskinen Veikko, HaTe</v>
      </c>
      <c r="G14" s="117"/>
      <c r="H14" s="42"/>
      <c r="I14" s="23"/>
      <c r="J14" s="6"/>
    </row>
    <row r="15" spans="3:10" ht="14.25" customHeight="1">
      <c r="C15" s="20">
        <v>31</v>
      </c>
      <c r="D15" s="49">
        <v>7</v>
      </c>
      <c r="E15" s="44">
        <v>1617</v>
      </c>
      <c r="F15" s="5" t="str">
        <f>IF(C15=0,"",INDEX(Nimet!$A$2:$D$251,C15,4))</f>
        <v>Haapalainen Kullervo, OPT-86</v>
      </c>
      <c r="G15" s="43"/>
      <c r="H15" s="37"/>
      <c r="I15" s="23"/>
      <c r="J15" s="6"/>
    </row>
    <row r="16" spans="3:10" ht="14.25" customHeight="1">
      <c r="C16" s="20">
        <v>76</v>
      </c>
      <c r="D16" s="50">
        <v>8</v>
      </c>
      <c r="E16" s="45">
        <v>1971</v>
      </c>
      <c r="F16" s="4" t="str">
        <f>IF(C16=0,"",INDEX(Nimet!$A$2:$D$251,C16,4))</f>
        <v>Pitkänen Terho, Wega</v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172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62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72</v>
      </c>
      <c r="D9" s="49">
        <v>1</v>
      </c>
      <c r="E9" s="44">
        <v>1693</v>
      </c>
      <c r="F9" s="5" t="str">
        <f>IF(C9=0,"",INDEX(Nimet!$A$2:$D$251,C9,4))</f>
        <v>Sorvisto Mika, Vana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>
        <v>61</v>
      </c>
      <c r="D12" s="50">
        <v>4</v>
      </c>
      <c r="E12" s="45">
        <v>0</v>
      </c>
      <c r="F12" s="4" t="str">
        <f>IF(C12=0,"",INDEX(Nimet!$A$2:$D$251,C12,4))</f>
        <v>Kovacs Gabor, SeSi</v>
      </c>
      <c r="G12" s="33"/>
      <c r="H12" s="25"/>
      <c r="I12" s="41"/>
      <c r="J12" s="23"/>
    </row>
    <row r="13" spans="3:10" ht="14.25" customHeight="1">
      <c r="C13" s="20">
        <v>66</v>
      </c>
      <c r="D13" s="49">
        <v>5</v>
      </c>
      <c r="E13" s="44">
        <v>1517</v>
      </c>
      <c r="F13" s="5" t="str">
        <f>IF(C13=0,"",INDEX(Nimet!$A$2:$D$251,C13,4))</f>
        <v>Suvanto Juhani, SeSi</v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>
        <v>77</v>
      </c>
      <c r="D16" s="50">
        <v>8</v>
      </c>
      <c r="E16" s="45">
        <v>1613</v>
      </c>
      <c r="F16" s="4" t="str">
        <f>IF(C16=0,"",INDEX(Nimet!$A$2:$D$251,C16,4))</f>
        <v>Pitkänen Toni, Wega</v>
      </c>
      <c r="G16" s="33"/>
      <c r="H16" s="23"/>
      <c r="I16" s="25"/>
      <c r="J16" s="23"/>
    </row>
    <row r="17" spans="4:10" ht="12.7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>
        <v>24</v>
      </c>
      <c r="D19" s="49">
        <v>9</v>
      </c>
      <c r="E19" s="44">
        <v>1595</v>
      </c>
      <c r="F19" s="5" t="str">
        <f>IF(C19=0,"",INDEX(Nimet!$A$2:$D$251,C19,4))</f>
        <v>Rantatulkkila Petri, MBF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>
        <v>59</v>
      </c>
      <c r="D22" s="50">
        <v>12</v>
      </c>
      <c r="E22" s="45">
        <v>1523</v>
      </c>
      <c r="F22" s="4" t="str">
        <f>IF(C22=0,"",INDEX(Nimet!$A$2:$D$251,C22,4))</f>
        <v>Kallinki Tuomas, SeSi</v>
      </c>
      <c r="G22" s="33"/>
      <c r="H22" s="25"/>
      <c r="I22" s="42"/>
      <c r="J22" s="25"/>
      <c r="K22" s="3"/>
    </row>
    <row r="23" spans="3:11" ht="14.25" customHeight="1">
      <c r="C23" s="20">
        <v>67</v>
      </c>
      <c r="D23" s="49">
        <v>13</v>
      </c>
      <c r="E23" s="44">
        <v>1443</v>
      </c>
      <c r="F23" s="5" t="str">
        <f>IF(C23=0,"",INDEX(Nimet!$A$2:$D$251,C23,4))</f>
        <v>Suvanto Leila, SeSi</v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>
        <v>31</v>
      </c>
      <c r="D26" s="50">
        <v>16</v>
      </c>
      <c r="E26" s="45">
        <v>1617</v>
      </c>
      <c r="F26" s="4" t="str">
        <f>IF(C26=0,"",INDEX(Nimet!$A$2:$D$251,C26,4))</f>
        <v>Haapalainen Kullervo,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>
        <v>57</v>
      </c>
      <c r="D29" s="49">
        <v>17</v>
      </c>
      <c r="E29" s="44">
        <v>1640</v>
      </c>
      <c r="F29" s="5" t="str">
        <f>IF(C29=0,"",INDEX(Nimet!$A$2:$D$251,C29,4))</f>
        <v>Vyskubov Alexey, PT Espoo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>
        <v>2</v>
      </c>
      <c r="D32" s="50">
        <v>20</v>
      </c>
      <c r="E32" s="45">
        <v>1439</v>
      </c>
      <c r="F32" s="4" t="str">
        <f>IF(C32=0,"",INDEX(Nimet!$A$2:$D$251,C32,4))</f>
        <v>Hynninen Antti, Hammarby IF</v>
      </c>
      <c r="G32" s="33"/>
      <c r="H32" s="25"/>
      <c r="I32" s="41"/>
      <c r="J32" s="25"/>
      <c r="K32" s="3"/>
    </row>
    <row r="33" spans="3:11" ht="14.25" customHeight="1">
      <c r="C33" s="20">
        <v>14</v>
      </c>
      <c r="D33" s="49">
        <v>21</v>
      </c>
      <c r="E33" s="44">
        <v>1582</v>
      </c>
      <c r="F33" s="5" t="str">
        <f>IF(C33=0,"",INDEX(Nimet!$A$2:$D$251,C33,4))</f>
        <v>Övermark Pekka, KoKu</v>
      </c>
      <c r="G33" s="40"/>
      <c r="H33" s="25"/>
      <c r="I33" s="34"/>
      <c r="J33" s="25"/>
      <c r="K33" s="3"/>
    </row>
    <row r="34" spans="3:11" ht="14.25" customHeight="1">
      <c r="C34" s="20">
        <v>62</v>
      </c>
      <c r="D34" s="50">
        <v>22</v>
      </c>
      <c r="E34" s="45">
        <v>1538</v>
      </c>
      <c r="F34" s="4" t="str">
        <f>IF(C34=0,"",INDEX(Nimet!$A$2:$D$251,C34,4))</f>
        <v>Latukka Topi, SeSi</v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>
        <v>39</v>
      </c>
      <c r="D36" s="50">
        <v>24</v>
      </c>
      <c r="E36" s="45">
        <v>1605</v>
      </c>
      <c r="F36" s="4" t="str">
        <f>IF(C36=0,"",INDEX(Nimet!$A$2:$D$251,C36,4))</f>
        <v>Vuoste Ilari,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>
        <v>47</v>
      </c>
      <c r="D39" s="49">
        <v>25</v>
      </c>
      <c r="E39" s="44">
        <v>1585</v>
      </c>
      <c r="F39" s="5" t="str">
        <f>IF(C39=0,"",INDEX(Nimet!$A$2:$D$251,C39,4))</f>
        <v>Rissanen Elli, Por-83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>
        <v>12</v>
      </c>
      <c r="D42" s="50">
        <v>28</v>
      </c>
      <c r="E42" s="45">
        <v>1460</v>
      </c>
      <c r="F42" s="4" t="str">
        <f>IF(C42=0,"",INDEX(Nimet!$A$2:$D$251,C42,4))</f>
        <v>Risku Jarkko, KoKu</v>
      </c>
      <c r="G42" s="33"/>
      <c r="H42" s="25"/>
      <c r="I42" s="42"/>
      <c r="J42" s="26"/>
    </row>
    <row r="43" spans="3:10" ht="14.25" customHeight="1">
      <c r="C43" s="20">
        <v>75</v>
      </c>
      <c r="D43" s="49">
        <v>29</v>
      </c>
      <c r="E43" s="44">
        <v>1380</v>
      </c>
      <c r="F43" s="5" t="str">
        <f>IF(C43=0,"",INDEX(Nimet!$A$2:$D$251,C43,4))</f>
        <v>Pitkänen Tatu, Wega</v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>
        <v>3</v>
      </c>
      <c r="D46" s="50">
        <v>32</v>
      </c>
      <c r="E46" s="45">
        <v>1689</v>
      </c>
      <c r="F46" s="4" t="str">
        <f>IF(C46=0,"",INDEX(Nimet!$A$2:$D$251,C46,4))</f>
        <v>Koskinen Veikko, HaTe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173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184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34</v>
      </c>
      <c r="D9" s="49">
        <v>1</v>
      </c>
      <c r="E9" s="44">
        <v>1861</v>
      </c>
      <c r="F9" s="5" t="str">
        <f>IF(C9=0,"",INDEX(Nimet!$A$2:$D$251,C9,4))</f>
        <v>Palomaa Kristian, OPT-86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>
        <v>2</v>
      </c>
      <c r="D12" s="50">
        <v>4</v>
      </c>
      <c r="E12" s="45">
        <v>1439</v>
      </c>
      <c r="F12" s="4" t="str">
        <f>IF(C12=0,"",INDEX(Nimet!$A$2:$D$251,C12,4))</f>
        <v>Hynninen Antti, Hammarby IF</v>
      </c>
      <c r="G12" s="33"/>
      <c r="H12" s="25"/>
      <c r="I12" s="41"/>
      <c r="J12" s="23"/>
    </row>
    <row r="13" spans="3:10" ht="14.25" customHeight="1">
      <c r="C13" s="20">
        <v>7</v>
      </c>
      <c r="D13" s="49">
        <v>5</v>
      </c>
      <c r="E13" s="44">
        <v>1728</v>
      </c>
      <c r="F13" s="5" t="str">
        <f>IF(C13=0,"",INDEX(Nimet!$A$2:$D$251,C13,4))</f>
        <v>Alén Tommy, KoKu</v>
      </c>
      <c r="G13" s="40"/>
      <c r="H13" s="25"/>
      <c r="I13" s="34"/>
      <c r="J13" s="23"/>
    </row>
    <row r="14" spans="3:10" ht="14.25" customHeight="1">
      <c r="C14" s="20">
        <v>24</v>
      </c>
      <c r="D14" s="50">
        <v>6</v>
      </c>
      <c r="E14" s="45">
        <v>1595</v>
      </c>
      <c r="F14" s="4" t="str">
        <f>IF(C14=0,"",INDEX(Nimet!$A$2:$D$251,C14,4))</f>
        <v>Rantatulkkila Petri, MBF</v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>
        <v>37</v>
      </c>
      <c r="D16" s="50">
        <v>8</v>
      </c>
      <c r="E16" s="45">
        <v>1731</v>
      </c>
      <c r="F16" s="4" t="str">
        <f>IF(C16=0,"",INDEX(Nimet!$A$2:$D$251,C16,4))</f>
        <v>Vimpari Lasse, OPT-86</v>
      </c>
      <c r="G16" s="33"/>
      <c r="H16" s="23"/>
      <c r="I16" s="25"/>
      <c r="J16" s="23"/>
    </row>
    <row r="17" spans="4:10" ht="12.7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>
        <v>68</v>
      </c>
      <c r="D19" s="49">
        <v>9</v>
      </c>
      <c r="E19" s="44">
        <v>1770</v>
      </c>
      <c r="F19" s="5" t="str">
        <f>IF(C19=0,"",INDEX(Nimet!$A$2:$D$251,C19,4))</f>
        <v>Mustonen Aleksi, TIP-70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>
        <v>12</v>
      </c>
      <c r="D21" s="49">
        <v>11</v>
      </c>
      <c r="E21" s="44">
        <v>1460</v>
      </c>
      <c r="F21" s="5" t="str">
        <f>IF(C21=0,"",INDEX(Nimet!$A$2:$D$251,C21,4))</f>
        <v>Risku Jarkko, KoKu</v>
      </c>
      <c r="G21" s="43"/>
      <c r="H21" s="34"/>
      <c r="I21" s="25"/>
      <c r="J21" s="25"/>
      <c r="K21" s="3"/>
    </row>
    <row r="22" spans="3:11" ht="14.25" customHeight="1">
      <c r="C22" s="20">
        <v>72</v>
      </c>
      <c r="D22" s="50">
        <v>12</v>
      </c>
      <c r="E22" s="45">
        <v>1693</v>
      </c>
      <c r="F22" s="4" t="str">
        <f>IF(C22=0,"",INDEX(Nimet!$A$2:$D$251,C22,4))</f>
        <v>Sorvisto Mika, Vana</v>
      </c>
      <c r="G22" s="33"/>
      <c r="H22" s="25"/>
      <c r="I22" s="42"/>
      <c r="J22" s="25"/>
      <c r="K22" s="3"/>
    </row>
    <row r="23" spans="3:11" ht="14.25" customHeight="1">
      <c r="C23" s="20">
        <v>77</v>
      </c>
      <c r="D23" s="49">
        <v>13</v>
      </c>
      <c r="E23" s="44">
        <v>1613</v>
      </c>
      <c r="F23" s="5" t="str">
        <f>IF(C23=0,"",INDEX(Nimet!$A$2:$D$251,C23,4))</f>
        <v>Pitkänen Toni, Wega</v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>
        <v>38</v>
      </c>
      <c r="D26" s="50">
        <v>16</v>
      </c>
      <c r="E26" s="45">
        <v>1778</v>
      </c>
      <c r="F26" s="4" t="str">
        <f>IF(C26=0,"",INDEX(Nimet!$A$2:$D$251,C26,4))</f>
        <v>Vuoste Hannu,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>
        <v>84</v>
      </c>
      <c r="D29" s="49">
        <v>17</v>
      </c>
      <c r="E29" s="44">
        <v>1807</v>
      </c>
      <c r="F29" s="5" t="str">
        <f>IF(C29=0,"",INDEX(Nimet!$A$2:$D$251,C29,4))</f>
        <v>Oksanen Jannika, TIP-70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>
        <v>31</v>
      </c>
      <c r="D32" s="50">
        <v>20</v>
      </c>
      <c r="E32" s="45">
        <v>1617</v>
      </c>
      <c r="F32" s="4" t="str">
        <f>IF(C32=0,"",INDEX(Nimet!$A$2:$D$251,C32,4))</f>
        <v>Haapalainen Kullervo, OPT-86</v>
      </c>
      <c r="G32" s="33"/>
      <c r="H32" s="25"/>
      <c r="I32" s="41"/>
      <c r="J32" s="25"/>
      <c r="K32" s="3"/>
    </row>
    <row r="33" spans="3:11" ht="14.25" customHeight="1">
      <c r="C33" s="20">
        <v>3</v>
      </c>
      <c r="D33" s="49">
        <v>21</v>
      </c>
      <c r="E33" s="44">
        <v>1689</v>
      </c>
      <c r="F33" s="5" t="str">
        <f>IF(C33=0,"",INDEX(Nimet!$A$2:$D$251,C33,4))</f>
        <v>Koskinen Veikko, HaTe</v>
      </c>
      <c r="G33" s="40"/>
      <c r="H33" s="25"/>
      <c r="I33" s="34"/>
      <c r="J33" s="25"/>
      <c r="K33" s="3"/>
    </row>
    <row r="34" spans="3:11" ht="14.25" customHeight="1">
      <c r="C34" s="20">
        <v>61</v>
      </c>
      <c r="D34" s="50">
        <v>22</v>
      </c>
      <c r="E34" s="45">
        <v>0</v>
      </c>
      <c r="F34" s="4" t="str">
        <f>IF(C34=0,"",INDEX(Nimet!$A$2:$D$251,C34,4))</f>
        <v>Kovacs Gabor, SeSi</v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>
        <v>17</v>
      </c>
      <c r="D36" s="50">
        <v>24</v>
      </c>
      <c r="E36" s="45">
        <v>1763</v>
      </c>
      <c r="F36" s="4" t="str">
        <f>IF(C36=0,"",INDEX(Nimet!$A$2:$D$251,C36,4))</f>
        <v>Rissanen Patrik, KuPTS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>
        <v>33</v>
      </c>
      <c r="D39" s="49">
        <v>25</v>
      </c>
      <c r="E39" s="44">
        <v>1748</v>
      </c>
      <c r="F39" s="5" t="str">
        <f>IF(C39=0,"",INDEX(Nimet!$A$2:$D$251,C39,4))</f>
        <v>Määttä Eino, OPT-86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>
        <v>75</v>
      </c>
      <c r="D41" s="49">
        <v>27</v>
      </c>
      <c r="E41" s="44">
        <v>1380</v>
      </c>
      <c r="F41" s="5" t="str">
        <f>IF(C41=0,"",INDEX(Nimet!$A$2:$D$251,C41,4))</f>
        <v>Pitkänen Tatu, Wega</v>
      </c>
      <c r="G41" s="43"/>
      <c r="H41" s="34"/>
      <c r="I41" s="25"/>
      <c r="J41" s="26"/>
    </row>
    <row r="42" spans="3:10" ht="14.25" customHeight="1">
      <c r="C42" s="20">
        <v>57</v>
      </c>
      <c r="D42" s="50">
        <v>28</v>
      </c>
      <c r="E42" s="45">
        <v>1640</v>
      </c>
      <c r="F42" s="4" t="str">
        <f>IF(C42=0,"",INDEX(Nimet!$A$2:$D$251,C42,4))</f>
        <v>Vyskubov Alexey, PT Espoo</v>
      </c>
      <c r="G42" s="33"/>
      <c r="H42" s="25"/>
      <c r="I42" s="42"/>
      <c r="J42" s="26"/>
    </row>
    <row r="43" spans="3:10" ht="14.25" customHeight="1">
      <c r="C43" s="20">
        <v>39</v>
      </c>
      <c r="D43" s="49">
        <v>29</v>
      </c>
      <c r="E43" s="44">
        <v>1605</v>
      </c>
      <c r="F43" s="5" t="str">
        <f>IF(C43=0,"",INDEX(Nimet!$A$2:$D$251,C43,4))</f>
        <v>Vuoste Ilari, OPT-86</v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>
        <v>18</v>
      </c>
      <c r="D46" s="50">
        <v>32</v>
      </c>
      <c r="E46" s="45">
        <v>1834</v>
      </c>
      <c r="F46" s="4" t="str">
        <f>IF(C46=0,"",INDEX(Nimet!$A$2:$D$251,C46,4))</f>
        <v>Rissanen Pertti,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174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182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15</v>
      </c>
      <c r="D9" s="49">
        <v>1</v>
      </c>
      <c r="E9" s="44">
        <v>2125</v>
      </c>
      <c r="F9" s="5" t="str">
        <f>IF(C9=0,"",INDEX(Nimet!$A$2:$D$251,C9,4))</f>
        <v>Makkonen Henri, KuPTS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34</v>
      </c>
      <c r="D12" s="50">
        <v>4</v>
      </c>
      <c r="E12" s="45">
        <v>1861</v>
      </c>
      <c r="F12" s="4" t="str">
        <f>IF(C12=0,"",INDEX(Nimet!$A$2:$D$251,C12,4))</f>
        <v>Palomaa Kristian, OPT-86</v>
      </c>
      <c r="G12" s="37"/>
      <c r="H12" s="25"/>
      <c r="I12" s="41"/>
      <c r="J12" s="23"/>
    </row>
    <row r="13" spans="3:10" ht="14.25" customHeight="1">
      <c r="C13" s="20">
        <v>32</v>
      </c>
      <c r="D13" s="49">
        <v>5</v>
      </c>
      <c r="E13" s="44">
        <v>1950</v>
      </c>
      <c r="F13" s="5" t="str">
        <f>IF(C13=0,"",INDEX(Nimet!$A$2:$D$251,C13,4))</f>
        <v>Hiltunen Seppo, OPT-86</v>
      </c>
      <c r="G13" s="40"/>
      <c r="H13" s="25"/>
      <c r="I13" s="118"/>
      <c r="J13" s="23"/>
    </row>
    <row r="14" spans="3:10" ht="14.25" customHeight="1">
      <c r="C14" s="20">
        <v>57</v>
      </c>
      <c r="D14" s="50">
        <v>6</v>
      </c>
      <c r="E14" s="45">
        <v>1640</v>
      </c>
      <c r="F14" s="4" t="str">
        <f>IF(C14=0,"",INDEX(Nimet!$A$2:$D$251,C14,4))</f>
        <v>Vyskubov Alexey, PT Espoo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21</v>
      </c>
      <c r="D16" s="50">
        <v>8</v>
      </c>
      <c r="E16" s="45">
        <v>1984</v>
      </c>
      <c r="F16" s="4" t="str">
        <f>IF(C16=0,"",INDEX(Nimet!$A$2:$D$251,C16,4))</f>
        <v>Lundström Thomas, MBF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5</v>
      </c>
      <c r="D19" s="49">
        <v>9</v>
      </c>
      <c r="E19" s="44">
        <v>2038</v>
      </c>
      <c r="F19" s="5" t="str">
        <f>IF(C19=0,"",INDEX(Nimet!$A$2:$D$251,C19,4))</f>
        <v>Autio Riku, KoKa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68</v>
      </c>
      <c r="D21" s="49">
        <v>11</v>
      </c>
      <c r="E21" s="44">
        <v>1770</v>
      </c>
      <c r="F21" s="5" t="str">
        <f>IF(C21=0,"",INDEX(Nimet!$A$2:$D$251,C21,4))</f>
        <v>Mustonen Aleksi, TIP-70</v>
      </c>
      <c r="G21" s="43"/>
      <c r="H21" s="118"/>
      <c r="I21" s="25"/>
      <c r="J21" s="25"/>
      <c r="K21" s="3"/>
    </row>
    <row r="22" spans="3:11" ht="14.25" customHeight="1">
      <c r="C22" s="20">
        <v>22</v>
      </c>
      <c r="D22" s="50">
        <v>12</v>
      </c>
      <c r="E22" s="45">
        <v>1971</v>
      </c>
      <c r="F22" s="4" t="str">
        <f>IF(C22=0,"",INDEX(Nimet!$A$2:$D$251,C22,4))</f>
        <v>O'Connor Miikka, MBF</v>
      </c>
      <c r="G22" s="37"/>
      <c r="H22" s="25"/>
      <c r="I22" s="42"/>
      <c r="J22" s="25"/>
      <c r="K22" s="3"/>
    </row>
    <row r="23" spans="3:11" ht="14.25" customHeight="1">
      <c r="C23" s="20">
        <v>76</v>
      </c>
      <c r="D23" s="49">
        <v>13</v>
      </c>
      <c r="E23" s="44">
        <v>1971</v>
      </c>
      <c r="F23" s="5" t="str">
        <f>IF(C23=0,"",INDEX(Nimet!$A$2:$D$251,C23,4))</f>
        <v>Pitkänen Terho, Wega</v>
      </c>
      <c r="G23" s="40"/>
      <c r="H23" s="25"/>
      <c r="I23" s="37"/>
      <c r="J23" s="25"/>
      <c r="K23" s="3"/>
    </row>
    <row r="24" spans="3:11" ht="14.25" customHeight="1">
      <c r="C24" s="20">
        <v>84</v>
      </c>
      <c r="D24" s="50">
        <v>14</v>
      </c>
      <c r="E24" s="45">
        <v>1807</v>
      </c>
      <c r="F24" s="4" t="str">
        <f>IF(C24=0,"",INDEX(Nimet!$A$2:$D$251,C24,4))</f>
        <v>Oksanen Jannika, TIP-70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35</v>
      </c>
      <c r="D26" s="50">
        <v>16</v>
      </c>
      <c r="E26" s="45">
        <v>2101</v>
      </c>
      <c r="F26" s="4" t="str">
        <f>IF(C26=0,"",INDEX(Nimet!$A$2:$D$251,C26,4))</f>
        <v>Perkkiö Markus, OPT-86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30</v>
      </c>
      <c r="D29" s="49">
        <v>17</v>
      </c>
      <c r="E29" s="44">
        <v>2112</v>
      </c>
      <c r="F29" s="5" t="str">
        <f>IF(C29=0,"",INDEX(Nimet!$A$2:$D$251,C29,4))</f>
        <v>Annunen Janne, OPT-86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>
        <v>69</v>
      </c>
      <c r="D31" s="49">
        <v>19</v>
      </c>
      <c r="E31" s="44">
        <v>1780</v>
      </c>
      <c r="F31" s="5" t="str">
        <f>IF(C31=0,"",INDEX(Nimet!$A$2:$D$251,C31,4))</f>
        <v>Olsbo Tim, TIP-70</v>
      </c>
      <c r="G31" s="43"/>
      <c r="H31" s="118"/>
      <c r="I31" s="23"/>
      <c r="J31" s="25"/>
      <c r="K31" s="3"/>
    </row>
    <row r="32" spans="3:11" ht="14.25" customHeight="1">
      <c r="C32" s="20">
        <v>74</v>
      </c>
      <c r="D32" s="50">
        <v>20</v>
      </c>
      <c r="E32" s="45">
        <v>1961</v>
      </c>
      <c r="F32" s="4" t="str">
        <f>IF(C32=0,"",INDEX(Nimet!$A$2:$D$251,C32,4))</f>
        <v>Nyberg Håkan, Wega</v>
      </c>
      <c r="G32" s="37"/>
      <c r="H32" s="25"/>
      <c r="I32" s="41"/>
      <c r="J32" s="25"/>
      <c r="K32" s="3"/>
    </row>
    <row r="33" spans="3:11" ht="14.25" customHeight="1">
      <c r="C33" s="20">
        <v>70</v>
      </c>
      <c r="D33" s="49">
        <v>21</v>
      </c>
      <c r="E33" s="44">
        <v>1907</v>
      </c>
      <c r="F33" s="5" t="str">
        <f>IF(C33=0,"",INDEX(Nimet!$A$2:$D$251,C33,4))</f>
        <v>Kantola Roni, TuKa</v>
      </c>
      <c r="G33" s="40"/>
      <c r="H33" s="25"/>
      <c r="I33" s="118"/>
      <c r="J33" s="25"/>
      <c r="K33" s="3"/>
    </row>
    <row r="34" spans="3:11" ht="14.25" customHeight="1">
      <c r="C34" s="20">
        <v>38</v>
      </c>
      <c r="D34" s="50">
        <v>22</v>
      </c>
      <c r="E34" s="45">
        <v>1778</v>
      </c>
      <c r="F34" s="4" t="str">
        <f>IF(C34=0,"",INDEX(Nimet!$A$2:$D$251,C34,4))</f>
        <v>Vuoste Hannu, OPT-86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19</v>
      </c>
      <c r="D36" s="50">
        <v>24</v>
      </c>
      <c r="E36" s="45">
        <v>2051</v>
      </c>
      <c r="F36" s="4" t="str">
        <f>IF(C36=0,"",INDEX(Nimet!$A$2:$D$251,C36,4))</f>
        <v>Lundström Anders, MBF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1</v>
      </c>
      <c r="D39" s="49">
        <v>25</v>
      </c>
      <c r="E39" s="44">
        <v>1991</v>
      </c>
      <c r="F39" s="5" t="str">
        <f>IF(C39=0,"",INDEX(Nimet!$A$2:$D$251,C39,4))</f>
        <v>Vyskubov Dmitri, Boom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>
        <v>72</v>
      </c>
      <c r="D41" s="49">
        <v>27</v>
      </c>
      <c r="E41" s="44">
        <v>1693</v>
      </c>
      <c r="F41" s="5" t="str">
        <f>IF(C41=0,"",INDEX(Nimet!$A$2:$D$251,C41,4))</f>
        <v>Sorvisto Mika, Vana</v>
      </c>
      <c r="G41" s="43"/>
      <c r="H41" s="118"/>
      <c r="I41" s="25"/>
      <c r="J41" s="26"/>
    </row>
    <row r="42" spans="3:10" ht="14.25" customHeight="1">
      <c r="C42" s="20">
        <v>51</v>
      </c>
      <c r="D42" s="50">
        <v>28</v>
      </c>
      <c r="E42" s="45">
        <v>1927</v>
      </c>
      <c r="F42" s="4" t="str">
        <f>IF(C42=0,"",INDEX(Nimet!$A$2:$D$251,C42,4))</f>
        <v>Halavaara Kari, PT 75</v>
      </c>
      <c r="G42" s="37"/>
      <c r="H42" s="25"/>
      <c r="I42" s="42"/>
      <c r="J42" s="26"/>
    </row>
    <row r="43" spans="3:10" ht="14.25" customHeight="1">
      <c r="C43" s="20">
        <v>23</v>
      </c>
      <c r="D43" s="49">
        <v>29</v>
      </c>
      <c r="E43" s="44">
        <v>1882</v>
      </c>
      <c r="F43" s="5" t="str">
        <f>IF(C43=0,"",INDEX(Nimet!$A$2:$D$251,C43,4))</f>
        <v>Rantatulkkila Emil, MBF</v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36</v>
      </c>
      <c r="D46" s="50">
        <v>32</v>
      </c>
      <c r="E46" s="45">
        <v>2122</v>
      </c>
      <c r="F46" s="4" t="str">
        <f>IF(C46=0,"",INDEX(Nimet!$A$2:$D$251,C46,4))</f>
        <v>Perkkiö Tuomas,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3937007874015748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tabSelected="1" zoomScale="75" zoomScaleNormal="75" zoomScalePageLayoutView="0" workbookViewId="0" topLeftCell="B1">
      <selection activeCell="E7" sqref="E7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5.8515625" style="1" bestFit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165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 t="s">
        <v>61</v>
      </c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 t="s">
        <v>184</v>
      </c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/>
      <c r="D8" s="31"/>
      <c r="E8" s="31"/>
    </row>
    <row r="9" spans="3:38" ht="14.25" customHeight="1">
      <c r="C9" s="12"/>
      <c r="D9" s="13"/>
      <c r="E9" s="14"/>
      <c r="F9" s="135">
        <v>1</v>
      </c>
      <c r="G9" s="133"/>
      <c r="H9" s="133"/>
      <c r="I9" s="133"/>
      <c r="J9" s="134"/>
      <c r="K9" s="135">
        <v>2</v>
      </c>
      <c r="L9" s="136"/>
      <c r="M9" s="136"/>
      <c r="N9" s="136"/>
      <c r="O9" s="137"/>
      <c r="P9" s="135">
        <v>3</v>
      </c>
      <c r="Q9" s="136"/>
      <c r="R9" s="136"/>
      <c r="S9" s="136"/>
      <c r="T9" s="137"/>
      <c r="U9" s="135">
        <v>4</v>
      </c>
      <c r="V9" s="136"/>
      <c r="W9" s="136"/>
      <c r="X9" s="136"/>
      <c r="Y9" s="137"/>
      <c r="Z9" s="135">
        <v>5</v>
      </c>
      <c r="AA9" s="136"/>
      <c r="AB9" s="136"/>
      <c r="AC9" s="136"/>
      <c r="AD9" s="137"/>
      <c r="AE9" s="135">
        <v>6</v>
      </c>
      <c r="AF9" s="136"/>
      <c r="AG9" s="136"/>
      <c r="AH9" s="136"/>
      <c r="AI9" s="137"/>
      <c r="AJ9" s="29" t="s">
        <v>0</v>
      </c>
      <c r="AK9" s="29" t="s">
        <v>1</v>
      </c>
      <c r="AL9" s="29" t="s">
        <v>2</v>
      </c>
    </row>
    <row r="10" spans="2:38" ht="14.25" customHeight="1">
      <c r="B10" s="20">
        <v>20</v>
      </c>
      <c r="C10" s="30">
        <v>1</v>
      </c>
      <c r="D10" s="36">
        <v>1452</v>
      </c>
      <c r="E10" s="14" t="str">
        <f>IF(B10=0,"",INDEX(Nimet!$A$2:$D$251,B10,4))</f>
        <v>Lundström Annika, MBF</v>
      </c>
      <c r="F10" s="130"/>
      <c r="G10" s="131"/>
      <c r="H10" s="131"/>
      <c r="I10" s="131"/>
      <c r="J10" s="132"/>
      <c r="K10" s="127" t="str">
        <f>CONCATENATE(AC34,"-",AE34)</f>
        <v>0-0</v>
      </c>
      <c r="L10" s="128"/>
      <c r="M10" s="128"/>
      <c r="N10" s="128"/>
      <c r="O10" s="129"/>
      <c r="P10" s="127" t="str">
        <f>CONCATENATE(AC26,"-",AE26)</f>
        <v>0-0</v>
      </c>
      <c r="Q10" s="128"/>
      <c r="R10" s="128"/>
      <c r="S10" s="128"/>
      <c r="T10" s="129"/>
      <c r="U10" s="127" t="str">
        <f>CONCATENATE(AC22,"-",AE22)</f>
        <v>0-0</v>
      </c>
      <c r="V10" s="128"/>
      <c r="W10" s="128"/>
      <c r="X10" s="128"/>
      <c r="Y10" s="129"/>
      <c r="Z10" s="127" t="str">
        <f>CONCATENATE(AC18,"-",AE18)</f>
        <v>0-0</v>
      </c>
      <c r="AA10" s="128"/>
      <c r="AB10" s="128"/>
      <c r="AC10" s="128"/>
      <c r="AD10" s="129"/>
      <c r="AE10" s="127" t="str">
        <f>CONCATENATE(AC30,"-",AE30)</f>
        <v>0-0</v>
      </c>
      <c r="AF10" s="128"/>
      <c r="AG10" s="128"/>
      <c r="AH10" s="128"/>
      <c r="AI10" s="129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>
        <v>75</v>
      </c>
      <c r="C11" s="30">
        <v>2</v>
      </c>
      <c r="D11" s="36">
        <v>2380</v>
      </c>
      <c r="E11" s="14" t="str">
        <f>IF(B11=0,"",INDEX(Nimet!$A$2:$D$251,B11,4))</f>
        <v>Pitkänen Tatu, Wega</v>
      </c>
      <c r="F11" s="127" t="str">
        <f>CONCATENATE(AE34,"-",AC34)</f>
        <v>0-0</v>
      </c>
      <c r="G11" s="128"/>
      <c r="H11" s="128"/>
      <c r="I11" s="128"/>
      <c r="J11" s="129"/>
      <c r="K11" s="130"/>
      <c r="L11" s="131"/>
      <c r="M11" s="131"/>
      <c r="N11" s="131"/>
      <c r="O11" s="132"/>
      <c r="P11" s="127" t="str">
        <f>CONCATENATE(AC31,"-",AE31)</f>
        <v>0-0</v>
      </c>
      <c r="Q11" s="128"/>
      <c r="R11" s="128"/>
      <c r="S11" s="128"/>
      <c r="T11" s="129"/>
      <c r="U11" s="127" t="str">
        <f>CONCATENATE(AC19,"-",AE19)</f>
        <v>0-0</v>
      </c>
      <c r="V11" s="128"/>
      <c r="W11" s="128"/>
      <c r="X11" s="128"/>
      <c r="Y11" s="129"/>
      <c r="Z11" s="127" t="str">
        <f>CONCATENATE(AC27,"-",AE27)</f>
        <v>0-0</v>
      </c>
      <c r="AA11" s="128"/>
      <c r="AB11" s="128"/>
      <c r="AC11" s="128"/>
      <c r="AD11" s="129"/>
      <c r="AE11" s="127" t="str">
        <f>CONCATENATE(AC23,"-",AE23)</f>
        <v>0-0</v>
      </c>
      <c r="AF11" s="133"/>
      <c r="AG11" s="133"/>
      <c r="AH11" s="133"/>
      <c r="AI11" s="134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>
        <v>79</v>
      </c>
      <c r="C12" s="30">
        <v>3</v>
      </c>
      <c r="D12" s="36">
        <v>1180</v>
      </c>
      <c r="E12" s="14" t="str">
        <f>IF(B12=0,"",INDEX(Nimet!$A$2:$D$251,B12,4))</f>
        <v>Annunen Joni, YNM</v>
      </c>
      <c r="F12" s="127" t="str">
        <f>CONCATENATE(AE26,"-",AC26)</f>
        <v>0-0</v>
      </c>
      <c r="G12" s="128"/>
      <c r="H12" s="128"/>
      <c r="I12" s="128"/>
      <c r="J12" s="129"/>
      <c r="K12" s="127" t="str">
        <f>CONCATENATE(AE31,"-",AC31)</f>
        <v>0-0</v>
      </c>
      <c r="L12" s="128"/>
      <c r="M12" s="128"/>
      <c r="N12" s="128"/>
      <c r="O12" s="129"/>
      <c r="P12" s="130"/>
      <c r="Q12" s="131"/>
      <c r="R12" s="131"/>
      <c r="S12" s="131"/>
      <c r="T12" s="132"/>
      <c r="U12" s="127" t="str">
        <f>CONCATENATE(AC35,"-",AE35)</f>
        <v>0-0</v>
      </c>
      <c r="V12" s="128"/>
      <c r="W12" s="128"/>
      <c r="X12" s="128"/>
      <c r="Y12" s="129"/>
      <c r="Z12" s="127" t="str">
        <f>CONCATENATE(AC24,"-",AE24)</f>
        <v>0-0</v>
      </c>
      <c r="AA12" s="128"/>
      <c r="AB12" s="128"/>
      <c r="AC12" s="128"/>
      <c r="AD12" s="129"/>
      <c r="AE12" s="127" t="str">
        <f>CONCATENATE(AC20,"-",AE20)</f>
        <v>0-0</v>
      </c>
      <c r="AF12" s="128"/>
      <c r="AG12" s="128"/>
      <c r="AH12" s="128"/>
      <c r="AI12" s="129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>
        <v>49</v>
      </c>
      <c r="C13" s="30">
        <v>4</v>
      </c>
      <c r="D13" s="36">
        <v>1175</v>
      </c>
      <c r="E13" s="14" t="str">
        <f>IF(B13=0,"",INDEX(Nimet!$A$2:$D$251,B13,4))</f>
        <v>Salakari Eemil, Por-83</v>
      </c>
      <c r="F13" s="127" t="str">
        <f>CONCATENATE(AE22,"-",AC22)</f>
        <v>0-0</v>
      </c>
      <c r="G13" s="128"/>
      <c r="H13" s="128"/>
      <c r="I13" s="128"/>
      <c r="J13" s="129"/>
      <c r="K13" s="127" t="str">
        <f>CONCATENATE(AE19,"-",AC19)</f>
        <v>0-0</v>
      </c>
      <c r="L13" s="128"/>
      <c r="M13" s="128"/>
      <c r="N13" s="128"/>
      <c r="O13" s="129"/>
      <c r="P13" s="127" t="str">
        <f>CONCATENATE(AE35,"-",AC35)</f>
        <v>0-0</v>
      </c>
      <c r="Q13" s="128"/>
      <c r="R13" s="128"/>
      <c r="S13" s="128"/>
      <c r="T13" s="129"/>
      <c r="U13" s="130"/>
      <c r="V13" s="131"/>
      <c r="W13" s="131"/>
      <c r="X13" s="131"/>
      <c r="Y13" s="132"/>
      <c r="Z13" s="127" t="str">
        <f>CONCATENATE(AC32,"-",AE32)</f>
        <v>0-0</v>
      </c>
      <c r="AA13" s="128"/>
      <c r="AB13" s="128"/>
      <c r="AC13" s="128"/>
      <c r="AD13" s="129"/>
      <c r="AE13" s="127" t="str">
        <f>CONCATENATE(AC28,"-",AE28)</f>
        <v>0-0</v>
      </c>
      <c r="AF13" s="128"/>
      <c r="AG13" s="128"/>
      <c r="AH13" s="128"/>
      <c r="AI13" s="129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>
        <v>8</v>
      </c>
      <c r="C14" s="30">
        <v>5</v>
      </c>
      <c r="D14" s="36">
        <v>1170</v>
      </c>
      <c r="E14" s="14" t="str">
        <f>IF(B14=0,"",INDEX(Nimet!$A$2:$D$251,B14,4))</f>
        <v>Björkholm Axel, KoKu</v>
      </c>
      <c r="F14" s="127" t="str">
        <f>CONCATENATE(AE18,"-",AC18)</f>
        <v>0-0</v>
      </c>
      <c r="G14" s="128"/>
      <c r="H14" s="128"/>
      <c r="I14" s="128"/>
      <c r="J14" s="129"/>
      <c r="K14" s="127" t="str">
        <f>CONCATENATE(AE27,"-",AC27)</f>
        <v>0-0</v>
      </c>
      <c r="L14" s="128"/>
      <c r="M14" s="128"/>
      <c r="N14" s="128"/>
      <c r="O14" s="129"/>
      <c r="P14" s="127" t="str">
        <f>CONCATENATE(AE24,"-",AC24)</f>
        <v>0-0</v>
      </c>
      <c r="Q14" s="128"/>
      <c r="R14" s="128"/>
      <c r="S14" s="128"/>
      <c r="T14" s="129"/>
      <c r="U14" s="127" t="str">
        <f>CONCATENATE(AE32,"-",AC32)</f>
        <v>0-0</v>
      </c>
      <c r="V14" s="128"/>
      <c r="W14" s="128"/>
      <c r="X14" s="128"/>
      <c r="Y14" s="129"/>
      <c r="Z14" s="130"/>
      <c r="AA14" s="131"/>
      <c r="AB14" s="131"/>
      <c r="AC14" s="131"/>
      <c r="AD14" s="132"/>
      <c r="AE14" s="127" t="str">
        <f>CONCATENATE(AC36,"-",AE36)</f>
        <v>0-0</v>
      </c>
      <c r="AF14" s="128"/>
      <c r="AG14" s="128"/>
      <c r="AH14" s="128"/>
      <c r="AI14" s="129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7" t="str">
        <f>CONCATENATE(AE30,"-",AC30)</f>
        <v>0-0</v>
      </c>
      <c r="G15" s="128"/>
      <c r="H15" s="128"/>
      <c r="I15" s="128"/>
      <c r="J15" s="129"/>
      <c r="K15" s="127" t="str">
        <f>CONCATENATE(AE23,"-",AC23)</f>
        <v>0-0</v>
      </c>
      <c r="L15" s="128"/>
      <c r="M15" s="128"/>
      <c r="N15" s="128"/>
      <c r="O15" s="129"/>
      <c r="P15" s="127" t="str">
        <f>CONCATENATE(AE20,"-",AC20)</f>
        <v>0-0</v>
      </c>
      <c r="Q15" s="128"/>
      <c r="R15" s="128"/>
      <c r="S15" s="128"/>
      <c r="T15" s="129"/>
      <c r="U15" s="127" t="str">
        <f>CONCATENATE(AE28,"-",AC28)</f>
        <v>0-0</v>
      </c>
      <c r="V15" s="128"/>
      <c r="W15" s="128"/>
      <c r="X15" s="128"/>
      <c r="Y15" s="129"/>
      <c r="Z15" s="127" t="str">
        <f>CONCATENATE(AE36,"-",AC36)</f>
        <v>0-0</v>
      </c>
      <c r="AA15" s="128"/>
      <c r="AB15" s="128"/>
      <c r="AC15" s="128"/>
      <c r="AD15" s="129"/>
      <c r="AE15" s="130"/>
      <c r="AF15" s="131"/>
      <c r="AG15" s="131"/>
      <c r="AH15" s="131"/>
      <c r="AI15" s="132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126" t="s">
        <v>187</v>
      </c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Lundström Annika, MBF  -  Björkholm Axel, KoKu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92">
        <v>4</v>
      </c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Pitkänen Tatu, Wega  -  Salakari Eemil, Por-83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92">
        <v>5</v>
      </c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Annunen Joni, YNM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92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92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Lundström Annika, MBF  -  Salakari Eemil, Por-83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92">
        <v>2</v>
      </c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Pitkänen Tatu, Wega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92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Annunen Joni, YNM  -  Björkholm Axel, KoKu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92">
        <v>1</v>
      </c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92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Lundström Annika, MBF  -  Annunen Joni, YNM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92">
        <v>4</v>
      </c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Pitkänen Tatu, Wega  -  Björkholm Axel, KoKu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92">
        <v>3</v>
      </c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Salakari Eemil, Por-83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92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92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Lundström Annika, MBF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92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Pitkänen Tatu, Wega  -  Annunen Joni, YNM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92">
        <v>5</v>
      </c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Salakari Eemil, Por-83  -  Björkholm Axel, KoKu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92">
        <v>2</v>
      </c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92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Lundström Annika, MBF  -  Pitkänen Tatu, Wega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92">
        <v>3</v>
      </c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Annunen Joni, YNM  -  Salakari Eemil, Por-83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92">
        <v>1</v>
      </c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Björkholm Axel, KoKu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92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/>
  <mergeCells count="42"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F15:J15"/>
    <mergeCell ref="K15:O15"/>
    <mergeCell ref="P15:T15"/>
    <mergeCell ref="U15:Y15"/>
    <mergeCell ref="Z15:AD15"/>
    <mergeCell ref="AE15:AI15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C33" sqref="C3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62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3"/>
      <c r="G9" s="133"/>
      <c r="H9" s="133"/>
      <c r="I9" s="134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3"/>
      <c r="AA9" s="133"/>
      <c r="AB9" s="133"/>
      <c r="AC9" s="134"/>
      <c r="AD9" s="135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73</v>
      </c>
      <c r="B10" s="30">
        <v>1</v>
      </c>
      <c r="C10" s="36">
        <v>2313</v>
      </c>
      <c r="D10" s="14" t="str">
        <f>IF(A10=0,"",INDEX(Nimet!$A$2:$D$251,A10,4))</f>
        <v>Hietikko Pauli, Wega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76</v>
      </c>
      <c r="B11" s="30">
        <v>2</v>
      </c>
      <c r="C11" s="36">
        <v>1971</v>
      </c>
      <c r="D11" s="14" t="str">
        <f>IF(A11=0,"",INDEX(Nimet!$A$2:$D$251,A11,4))</f>
        <v>Pitkänen Terho, Wega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23</v>
      </c>
      <c r="B12" s="30">
        <v>3</v>
      </c>
      <c r="C12" s="36">
        <v>1882</v>
      </c>
      <c r="D12" s="14" t="str">
        <f>IF(A12=0,"",INDEX(Nimet!$A$2:$D$251,A12,4))</f>
        <v>Rantatulkkila Emil, MBF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>
        <v>39</v>
      </c>
      <c r="B13" s="30">
        <v>4</v>
      </c>
      <c r="C13" s="36">
        <v>1605</v>
      </c>
      <c r="D13" s="14" t="str">
        <f>IF(A13=0,"",INDEX(Nimet!$A$2:$D$251,A13,4))</f>
        <v>Vuoste Ilari, OPT-86</v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Hietikko Pauli, Wega  -  Rantatulkkila Emil,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Pitkänen Terho, Wega  -  Vuoste Ilari, OPT-86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Hietikko Pauli, Wega  -  Vuoste Ilari, OPT-86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Pitkänen Terho, Wega  -  Rantatulkkila Emil,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Hietikko Pauli, Wega  -  Pitkänen Terho, Wega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Rantatulkkila Emil, MBF  -  Vuoste Ilari, OPT-86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46</v>
      </c>
      <c r="C27" s="31"/>
      <c r="D27" s="31"/>
    </row>
    <row r="28" spans="2:35" ht="14.25" customHeight="1">
      <c r="B28" s="12"/>
      <c r="C28" s="13"/>
      <c r="D28" s="14"/>
      <c r="E28" s="135">
        <v>1</v>
      </c>
      <c r="F28" s="133"/>
      <c r="G28" s="133"/>
      <c r="H28" s="133"/>
      <c r="I28" s="134"/>
      <c r="J28" s="135">
        <v>2</v>
      </c>
      <c r="K28" s="136"/>
      <c r="L28" s="136"/>
      <c r="M28" s="136"/>
      <c r="N28" s="137"/>
      <c r="O28" s="135">
        <v>3</v>
      </c>
      <c r="P28" s="136"/>
      <c r="Q28" s="136"/>
      <c r="R28" s="136"/>
      <c r="S28" s="137"/>
      <c r="T28" s="135">
        <v>4</v>
      </c>
      <c r="U28" s="136"/>
      <c r="V28" s="136"/>
      <c r="W28" s="136"/>
      <c r="X28" s="137"/>
      <c r="Y28" s="135" t="s">
        <v>0</v>
      </c>
      <c r="Z28" s="133"/>
      <c r="AA28" s="133"/>
      <c r="AB28" s="133"/>
      <c r="AC28" s="134"/>
      <c r="AD28" s="135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16</v>
      </c>
      <c r="B29" s="30">
        <v>1</v>
      </c>
      <c r="C29" s="36">
        <v>2255</v>
      </c>
      <c r="D29" s="14" t="str">
        <f>IF(A29=0,"",INDEX(Nimet!$A$2:$D$251,A29,4))</f>
        <v>Miettinen Esa, KuPTS</v>
      </c>
      <c r="E29" s="130"/>
      <c r="F29" s="131"/>
      <c r="G29" s="131"/>
      <c r="H29" s="131"/>
      <c r="I29" s="132"/>
      <c r="J29" s="127" t="str">
        <f>CONCATENATE(AB41,"-",AD41)</f>
        <v>0-0</v>
      </c>
      <c r="K29" s="128"/>
      <c r="L29" s="128"/>
      <c r="M29" s="128"/>
      <c r="N29" s="129"/>
      <c r="O29" s="127" t="str">
        <f>CONCATENATE(AB35,"-",AD35)</f>
        <v>0-0</v>
      </c>
      <c r="P29" s="128"/>
      <c r="Q29" s="128"/>
      <c r="R29" s="128"/>
      <c r="S29" s="129"/>
      <c r="T29" s="127" t="str">
        <f>CONCATENATE(AB38,"-",AD38)</f>
        <v>0-0</v>
      </c>
      <c r="U29" s="128"/>
      <c r="V29" s="128"/>
      <c r="W29" s="128"/>
      <c r="X29" s="129"/>
      <c r="Y29" s="135" t="str">
        <f>CONCATENATE(AF35+AF38+AF41,"-",AH35+AH38+AH41)</f>
        <v>0-0</v>
      </c>
      <c r="Z29" s="136"/>
      <c r="AA29" s="136"/>
      <c r="AB29" s="136"/>
      <c r="AC29" s="137"/>
      <c r="AD29" s="135" t="str">
        <f>CONCATENATE(AB35+AB38+AB41,"-",AD35+AD38+AD41)</f>
        <v>0-0</v>
      </c>
      <c r="AE29" s="136"/>
      <c r="AF29" s="136"/>
      <c r="AG29" s="136"/>
      <c r="AH29" s="137"/>
      <c r="AI29" s="70"/>
    </row>
    <row r="30" spans="1:35" ht="14.25" customHeight="1">
      <c r="A30" s="20">
        <v>32</v>
      </c>
      <c r="B30" s="30">
        <v>2</v>
      </c>
      <c r="C30" s="36">
        <v>1950</v>
      </c>
      <c r="D30" s="14" t="str">
        <f>IF(A30=0,"",INDEX(Nimet!$A$2:$D$251,A30,4))</f>
        <v>Hiltunen Seppo, OPT-86</v>
      </c>
      <c r="E30" s="127" t="str">
        <f>CONCATENATE(AD41,"-",AB41)</f>
        <v>0-0</v>
      </c>
      <c r="F30" s="128"/>
      <c r="G30" s="128"/>
      <c r="H30" s="128"/>
      <c r="I30" s="129"/>
      <c r="J30" s="130"/>
      <c r="K30" s="131"/>
      <c r="L30" s="131"/>
      <c r="M30" s="131"/>
      <c r="N30" s="132"/>
      <c r="O30" s="127" t="str">
        <f>CONCATENATE(AB39,"-",AD39)</f>
        <v>0-0</v>
      </c>
      <c r="P30" s="128"/>
      <c r="Q30" s="128"/>
      <c r="R30" s="128"/>
      <c r="S30" s="129"/>
      <c r="T30" s="127" t="str">
        <f>CONCATENATE(AB36,"-",AD36)</f>
        <v>0-0</v>
      </c>
      <c r="U30" s="128"/>
      <c r="V30" s="128"/>
      <c r="W30" s="128"/>
      <c r="X30" s="129"/>
      <c r="Y30" s="135" t="str">
        <f>CONCATENATE(AF36+AF39+AH41,"-",AH36+AH39+AF41)</f>
        <v>0-0</v>
      </c>
      <c r="Z30" s="136"/>
      <c r="AA30" s="136"/>
      <c r="AB30" s="136"/>
      <c r="AC30" s="137"/>
      <c r="AD30" s="135" t="str">
        <f>CONCATENATE(AB36+AB39+AD41,"-",AD36+AD39+AB41)</f>
        <v>0-0</v>
      </c>
      <c r="AE30" s="136"/>
      <c r="AF30" s="136"/>
      <c r="AG30" s="136"/>
      <c r="AH30" s="137"/>
      <c r="AI30" s="70"/>
    </row>
    <row r="31" spans="1:35" ht="14.25" customHeight="1">
      <c r="A31" s="20">
        <v>70</v>
      </c>
      <c r="B31" s="30">
        <v>3</v>
      </c>
      <c r="C31" s="36">
        <v>1907</v>
      </c>
      <c r="D31" s="14" t="str">
        <f>IF(A31=0,"",INDEX(Nimet!$A$2:$D$251,A31,4))</f>
        <v>Kantola Roni, TuKa</v>
      </c>
      <c r="E31" s="127" t="str">
        <f>CONCATENATE(AD35,"-",AB35)</f>
        <v>0-0</v>
      </c>
      <c r="F31" s="128"/>
      <c r="G31" s="128"/>
      <c r="H31" s="128"/>
      <c r="I31" s="129"/>
      <c r="J31" s="127" t="str">
        <f>CONCATENATE(AD39,"-",AB39)</f>
        <v>0-0</v>
      </c>
      <c r="K31" s="128"/>
      <c r="L31" s="128"/>
      <c r="M31" s="128"/>
      <c r="N31" s="129"/>
      <c r="O31" s="130"/>
      <c r="P31" s="131"/>
      <c r="Q31" s="131"/>
      <c r="R31" s="131"/>
      <c r="S31" s="132"/>
      <c r="T31" s="127" t="str">
        <f>CONCATENATE(AB42,"-",AD42)</f>
        <v>0-0</v>
      </c>
      <c r="U31" s="128"/>
      <c r="V31" s="128"/>
      <c r="W31" s="128"/>
      <c r="X31" s="129"/>
      <c r="Y31" s="135" t="str">
        <f>CONCATENATE(AH35+AH39+AF42,"-",AF35+AF39+AH42)</f>
        <v>0-0</v>
      </c>
      <c r="Z31" s="136"/>
      <c r="AA31" s="136"/>
      <c r="AB31" s="136"/>
      <c r="AC31" s="137"/>
      <c r="AD31" s="135" t="str">
        <f>CONCATENATE(AD35+AD39+AB42,"-",AB35+AB39+AD42)</f>
        <v>0-0</v>
      </c>
      <c r="AE31" s="136"/>
      <c r="AF31" s="136"/>
      <c r="AG31" s="136"/>
      <c r="AH31" s="137"/>
      <c r="AI31" s="70"/>
    </row>
    <row r="32" spans="1:35" ht="14.25" customHeight="1">
      <c r="A32" s="20">
        <v>2</v>
      </c>
      <c r="B32" s="30">
        <v>4</v>
      </c>
      <c r="C32" s="36">
        <v>1439</v>
      </c>
      <c r="D32" s="14" t="str">
        <f>IF(A32=0,"",INDEX(Nimet!$A$2:$D$251,A32,4))</f>
        <v>Hynninen Antti, Hammarby IF</v>
      </c>
      <c r="E32" s="127" t="str">
        <f>CONCATENATE(AD38,"-",AB38)</f>
        <v>0-0</v>
      </c>
      <c r="F32" s="128"/>
      <c r="G32" s="128"/>
      <c r="H32" s="128"/>
      <c r="I32" s="129"/>
      <c r="J32" s="127" t="str">
        <f>CONCATENATE(AD36,"-",AB36)</f>
        <v>0-0</v>
      </c>
      <c r="K32" s="128"/>
      <c r="L32" s="128"/>
      <c r="M32" s="128"/>
      <c r="N32" s="129"/>
      <c r="O32" s="127" t="str">
        <f>CONCATENATE(AD42,"-",AB42)</f>
        <v>0-0</v>
      </c>
      <c r="P32" s="128"/>
      <c r="Q32" s="128"/>
      <c r="R32" s="128"/>
      <c r="S32" s="129"/>
      <c r="T32" s="130"/>
      <c r="U32" s="131"/>
      <c r="V32" s="131"/>
      <c r="W32" s="131"/>
      <c r="X32" s="132"/>
      <c r="Y32" s="135" t="str">
        <f>CONCATENATE(AH36+AH38+AH42,"-",AF36+AF38+AF42)</f>
        <v>0-0</v>
      </c>
      <c r="Z32" s="136"/>
      <c r="AA32" s="136"/>
      <c r="AB32" s="136"/>
      <c r="AC32" s="137"/>
      <c r="AD32" s="135" t="str">
        <f>CONCATENATE(AD36+AD38+AD42,"-",AB36+AB38+AB42)</f>
        <v>0-0</v>
      </c>
      <c r="AE32" s="136"/>
      <c r="AF32" s="136"/>
      <c r="AG32" s="136"/>
      <c r="AH32" s="137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Miettinen Esa, KuPTS  -  Kantola Roni, TuKa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Hiltunen Seppo, OPT-86  -  Hynninen Antti, Hammarby IF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Miettinen Esa, KuPTS  -  Hynninen Antti, Hammarby IF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Hiltunen Seppo, OPT-86  -  Kantola Roni, TuKa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Miettinen Esa, KuPTS  -  Hiltunen Seppo, OPT-86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Kantola Roni, TuKa  -  Hynninen Antti, Hammarby IF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2:AC32"/>
    <mergeCell ref="AD32:AH32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28:AC28"/>
    <mergeCell ref="AD28:AH28"/>
    <mergeCell ref="Y13:AC13"/>
    <mergeCell ref="AD13:AH13"/>
    <mergeCell ref="E12:I12"/>
    <mergeCell ref="J12:N12"/>
    <mergeCell ref="O12:S12"/>
    <mergeCell ref="T12:X12"/>
    <mergeCell ref="E13:I13"/>
    <mergeCell ref="J13:N13"/>
    <mergeCell ref="O9:S9"/>
    <mergeCell ref="T9:X9"/>
    <mergeCell ref="E11:I11"/>
    <mergeCell ref="J11:N11"/>
    <mergeCell ref="O11:S11"/>
    <mergeCell ref="T11:X11"/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C32" sqref="C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62</v>
      </c>
      <c r="AI6" s="28"/>
      <c r="AJ6" s="28"/>
      <c r="AK6" s="28"/>
    </row>
    <row r="7" ht="15" customHeight="1">
      <c r="B7" s="9"/>
    </row>
    <row r="8" spans="2:4" ht="14.25" customHeight="1">
      <c r="B8" s="95" t="s">
        <v>47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3"/>
      <c r="G9" s="133"/>
      <c r="H9" s="133"/>
      <c r="I9" s="134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3"/>
      <c r="AA9" s="133"/>
      <c r="AB9" s="133"/>
      <c r="AC9" s="134"/>
      <c r="AD9" s="135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40</v>
      </c>
      <c r="B10" s="30">
        <v>1</v>
      </c>
      <c r="C10" s="36">
        <v>2233</v>
      </c>
      <c r="D10" s="14" t="str">
        <f>IF(A10=0,"",INDEX(Nimet!$A$2:$D$251,A10,4))</f>
        <v>Ågren Pekka, OPT-86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22</v>
      </c>
      <c r="B11" s="30">
        <v>2</v>
      </c>
      <c r="C11" s="36">
        <v>1971</v>
      </c>
      <c r="D11" s="14" t="str">
        <f>IF(A11=0,"",INDEX(Nimet!$A$2:$D$251,A11,4))</f>
        <v>O'Connor Miikka, MBF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18</v>
      </c>
      <c r="B12" s="30">
        <v>3</v>
      </c>
      <c r="C12" s="36">
        <v>1834</v>
      </c>
      <c r="D12" s="14" t="str">
        <f>IF(A12=0,"",INDEX(Nimet!$A$2:$D$251,A12,4))</f>
        <v>Rissanen Pertti, KuPTS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>
        <v>59</v>
      </c>
      <c r="B13" s="30">
        <v>4</v>
      </c>
      <c r="C13" s="36">
        <v>1523</v>
      </c>
      <c r="D13" s="14" t="str">
        <f>IF(A13=0,"",INDEX(Nimet!$A$2:$D$251,A13,4))</f>
        <v>Kallinki Tuomas, SeSi</v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Ågren Pekka, OPT-86  -  Rissanen Pertti, KuPTS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O'Connor Miikka, MBF  -  Kallinki Tuomas, SeSi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Ågren Pekka, OPT-86  -  Kallinki Tuomas, SeSi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O'Connor Miikka, MBF  -  Rissanen Pertti, KuPTS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Ågren Pekka, OPT-86  -  O'Connor Miikka,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Rissanen Pertti, KuPTS  -  Kallinki Tuomas, SeSi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48</v>
      </c>
      <c r="C27" s="31"/>
      <c r="D27" s="31"/>
    </row>
    <row r="28" spans="2:35" ht="14.25" customHeight="1">
      <c r="B28" s="12"/>
      <c r="C28" s="13"/>
      <c r="D28" s="14"/>
      <c r="E28" s="135">
        <v>1</v>
      </c>
      <c r="F28" s="133"/>
      <c r="G28" s="133"/>
      <c r="H28" s="133"/>
      <c r="I28" s="134"/>
      <c r="J28" s="135">
        <v>2</v>
      </c>
      <c r="K28" s="136"/>
      <c r="L28" s="136"/>
      <c r="M28" s="136"/>
      <c r="N28" s="137"/>
      <c r="O28" s="135">
        <v>3</v>
      </c>
      <c r="P28" s="136"/>
      <c r="Q28" s="136"/>
      <c r="R28" s="136"/>
      <c r="S28" s="137"/>
      <c r="T28" s="135">
        <v>4</v>
      </c>
      <c r="U28" s="136"/>
      <c r="V28" s="136"/>
      <c r="W28" s="136"/>
      <c r="X28" s="137"/>
      <c r="Y28" s="135" t="s">
        <v>0</v>
      </c>
      <c r="Z28" s="133"/>
      <c r="AA28" s="133"/>
      <c r="AB28" s="133"/>
      <c r="AC28" s="134"/>
      <c r="AD28" s="135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83</v>
      </c>
      <c r="B29" s="30">
        <v>1</v>
      </c>
      <c r="C29" s="36">
        <v>2159</v>
      </c>
      <c r="D29" s="14" t="str">
        <f>IF(A29=0,"",INDEX(Nimet!$A$2:$D$251,A29,4))</f>
        <v>Tennilä Otto, PT 75</v>
      </c>
      <c r="E29" s="130"/>
      <c r="F29" s="131"/>
      <c r="G29" s="131"/>
      <c r="H29" s="131"/>
      <c r="I29" s="132"/>
      <c r="J29" s="127" t="str">
        <f>CONCATENATE(AB41,"-",AD41)</f>
        <v>0-0</v>
      </c>
      <c r="K29" s="128"/>
      <c r="L29" s="128"/>
      <c r="M29" s="128"/>
      <c r="N29" s="129"/>
      <c r="O29" s="127" t="str">
        <f>CONCATENATE(AB35,"-",AD35)</f>
        <v>0-0</v>
      </c>
      <c r="P29" s="128"/>
      <c r="Q29" s="128"/>
      <c r="R29" s="128"/>
      <c r="S29" s="129"/>
      <c r="T29" s="127" t="str">
        <f>CONCATENATE(AB38,"-",AD38)</f>
        <v>0-0</v>
      </c>
      <c r="U29" s="128"/>
      <c r="V29" s="128"/>
      <c r="W29" s="128"/>
      <c r="X29" s="129"/>
      <c r="Y29" s="135" t="str">
        <f>CONCATENATE(AF35+AF38+AF41,"-",AH35+AH38+AH41)</f>
        <v>0-0</v>
      </c>
      <c r="Z29" s="136"/>
      <c r="AA29" s="136"/>
      <c r="AB29" s="136"/>
      <c r="AC29" s="137"/>
      <c r="AD29" s="135" t="str">
        <f>CONCATENATE(AB35+AB38+AB41,"-",AD35+AD38+AD41)</f>
        <v>0-0</v>
      </c>
      <c r="AE29" s="136"/>
      <c r="AF29" s="136"/>
      <c r="AG29" s="136"/>
      <c r="AH29" s="137"/>
      <c r="AI29" s="70"/>
    </row>
    <row r="30" spans="1:35" ht="14.25" customHeight="1">
      <c r="A30" s="20">
        <v>21</v>
      </c>
      <c r="B30" s="30">
        <v>2</v>
      </c>
      <c r="C30" s="36">
        <v>1984</v>
      </c>
      <c r="D30" s="14" t="str">
        <f>IF(A30=0,"",INDEX(Nimet!$A$2:$D$251,A30,4))</f>
        <v>Lundström Thomas, MBF</v>
      </c>
      <c r="E30" s="127" t="str">
        <f>CONCATENATE(AD41,"-",AB41)</f>
        <v>0-0</v>
      </c>
      <c r="F30" s="128"/>
      <c r="G30" s="128"/>
      <c r="H30" s="128"/>
      <c r="I30" s="129"/>
      <c r="J30" s="130"/>
      <c r="K30" s="131"/>
      <c r="L30" s="131"/>
      <c r="M30" s="131"/>
      <c r="N30" s="132"/>
      <c r="O30" s="127" t="str">
        <f>CONCATENATE(AB39,"-",AD39)</f>
        <v>0-0</v>
      </c>
      <c r="P30" s="128"/>
      <c r="Q30" s="128"/>
      <c r="R30" s="128"/>
      <c r="S30" s="129"/>
      <c r="T30" s="127" t="str">
        <f>CONCATENATE(AB36,"-",AD36)</f>
        <v>0-0</v>
      </c>
      <c r="U30" s="128"/>
      <c r="V30" s="128"/>
      <c r="W30" s="128"/>
      <c r="X30" s="129"/>
      <c r="Y30" s="135" t="str">
        <f>CONCATENATE(AF36+AF39+AH41,"-",AH36+AH39+AF41)</f>
        <v>0-0</v>
      </c>
      <c r="Z30" s="136"/>
      <c r="AA30" s="136"/>
      <c r="AB30" s="136"/>
      <c r="AC30" s="137"/>
      <c r="AD30" s="135" t="str">
        <f>CONCATENATE(AB36+AB39+AD41,"-",AD36+AD39+AB41)</f>
        <v>0-0</v>
      </c>
      <c r="AE30" s="136"/>
      <c r="AF30" s="136"/>
      <c r="AG30" s="136"/>
      <c r="AH30" s="137"/>
      <c r="AI30" s="70"/>
    </row>
    <row r="31" spans="1:35" ht="14.25" customHeight="1">
      <c r="A31" s="20">
        <v>38</v>
      </c>
      <c r="B31" s="30">
        <v>3</v>
      </c>
      <c r="C31" s="36">
        <v>1778</v>
      </c>
      <c r="D31" s="14" t="str">
        <f>IF(A31=0,"",INDEX(Nimet!$A$2:$D$251,A31,4))</f>
        <v>Vuoste Hannu, OPT-86</v>
      </c>
      <c r="E31" s="127" t="str">
        <f>CONCATENATE(AD35,"-",AB35)</f>
        <v>0-0</v>
      </c>
      <c r="F31" s="128"/>
      <c r="G31" s="128"/>
      <c r="H31" s="128"/>
      <c r="I31" s="129"/>
      <c r="J31" s="127" t="str">
        <f>CONCATENATE(AD39,"-",AB39)</f>
        <v>0-0</v>
      </c>
      <c r="K31" s="128"/>
      <c r="L31" s="128"/>
      <c r="M31" s="128"/>
      <c r="N31" s="129"/>
      <c r="O31" s="130"/>
      <c r="P31" s="131"/>
      <c r="Q31" s="131"/>
      <c r="R31" s="131"/>
      <c r="S31" s="132"/>
      <c r="T31" s="127" t="str">
        <f>CONCATENATE(AB42,"-",AD42)</f>
        <v>0-0</v>
      </c>
      <c r="U31" s="128"/>
      <c r="V31" s="128"/>
      <c r="W31" s="128"/>
      <c r="X31" s="129"/>
      <c r="Y31" s="135" t="str">
        <f>CONCATENATE(AH35+AH39+AF42,"-",AF35+AF39+AH42)</f>
        <v>0-0</v>
      </c>
      <c r="Z31" s="136"/>
      <c r="AA31" s="136"/>
      <c r="AB31" s="136"/>
      <c r="AC31" s="137"/>
      <c r="AD31" s="135" t="str">
        <f>CONCATENATE(AD35+AD39+AB42,"-",AB35+AB39+AD42)</f>
        <v>0-0</v>
      </c>
      <c r="AE31" s="136"/>
      <c r="AF31" s="136"/>
      <c r="AG31" s="136"/>
      <c r="AH31" s="137"/>
      <c r="AI31" s="70"/>
    </row>
    <row r="32" spans="1:35" ht="14.25" customHeight="1">
      <c r="A32" s="20">
        <v>7</v>
      </c>
      <c r="B32" s="30">
        <v>4</v>
      </c>
      <c r="C32" s="36">
        <v>1728</v>
      </c>
      <c r="D32" s="14" t="str">
        <f>IF(A32=0,"",INDEX(Nimet!$A$2:$D$251,A32,4))</f>
        <v>Alén Tommy, KoKu</v>
      </c>
      <c r="E32" s="127" t="str">
        <f>CONCATENATE(AD38,"-",AB38)</f>
        <v>0-0</v>
      </c>
      <c r="F32" s="128"/>
      <c r="G32" s="128"/>
      <c r="H32" s="128"/>
      <c r="I32" s="129"/>
      <c r="J32" s="127" t="str">
        <f>CONCATENATE(AD36,"-",AB36)</f>
        <v>0-0</v>
      </c>
      <c r="K32" s="128"/>
      <c r="L32" s="128"/>
      <c r="M32" s="128"/>
      <c r="N32" s="129"/>
      <c r="O32" s="127" t="str">
        <f>CONCATENATE(AD42,"-",AB42)</f>
        <v>0-0</v>
      </c>
      <c r="P32" s="128"/>
      <c r="Q32" s="128"/>
      <c r="R32" s="128"/>
      <c r="S32" s="129"/>
      <c r="T32" s="130"/>
      <c r="U32" s="131"/>
      <c r="V32" s="131"/>
      <c r="W32" s="131"/>
      <c r="X32" s="132"/>
      <c r="Y32" s="135" t="str">
        <f>CONCATENATE(AH36+AH38+AH42,"-",AF36+AF38+AF42)</f>
        <v>0-0</v>
      </c>
      <c r="Z32" s="136"/>
      <c r="AA32" s="136"/>
      <c r="AB32" s="136"/>
      <c r="AC32" s="137"/>
      <c r="AD32" s="135" t="str">
        <f>CONCATENATE(AD36+AD38+AD42,"-",AB36+AB38+AB42)</f>
        <v>0-0</v>
      </c>
      <c r="AE32" s="136"/>
      <c r="AF32" s="136"/>
      <c r="AG32" s="136"/>
      <c r="AH32" s="137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Tennilä Otto, PT 75  -  Vuoste Hannu, OPT-86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Lundström Thomas, MBF  -  Alén Tommy, KoKu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Tennilä Otto, PT 75  -  Alén Tommy, KoKu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Lundström Thomas, MBF  -  Vuoste Hannu, OPT-86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Tennilä Otto, PT 75  -  Lundström Thomas, MBF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Vuoste Hannu, OPT-86  -  Alén Tommy, KoKu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2:AC32"/>
    <mergeCell ref="AD32:AH32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28:AC28"/>
    <mergeCell ref="AD28:AH28"/>
    <mergeCell ref="Y13:AC13"/>
    <mergeCell ref="AD13:AH13"/>
    <mergeCell ref="E12:I12"/>
    <mergeCell ref="J12:N12"/>
    <mergeCell ref="O12:S12"/>
    <mergeCell ref="T12:X12"/>
    <mergeCell ref="E13:I13"/>
    <mergeCell ref="J13:N13"/>
    <mergeCell ref="O9:S9"/>
    <mergeCell ref="T9:X9"/>
    <mergeCell ref="E11:I11"/>
    <mergeCell ref="J11:N11"/>
    <mergeCell ref="O11:S11"/>
    <mergeCell ref="T11:X11"/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C13" sqref="C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62</v>
      </c>
      <c r="AI6" s="28"/>
      <c r="AJ6" s="28"/>
      <c r="AK6" s="28"/>
    </row>
    <row r="7" ht="15" customHeight="1">
      <c r="B7" s="9"/>
    </row>
    <row r="8" spans="2:4" ht="14.25" customHeight="1">
      <c r="B8" s="95" t="s">
        <v>57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3"/>
      <c r="G9" s="133"/>
      <c r="H9" s="133"/>
      <c r="I9" s="134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3"/>
      <c r="AA9" s="133"/>
      <c r="AB9" s="133"/>
      <c r="AC9" s="134"/>
      <c r="AD9" s="135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15</v>
      </c>
      <c r="B10" s="30">
        <v>1</v>
      </c>
      <c r="C10" s="36">
        <v>2125</v>
      </c>
      <c r="D10" s="14" t="str">
        <f>IF(A10=0,"",INDEX(Nimet!$A$2:$D$251,A10,4))</f>
        <v>Makkonen Henri, KuPTS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5</v>
      </c>
      <c r="B11" s="30">
        <v>2</v>
      </c>
      <c r="C11" s="36">
        <v>2038</v>
      </c>
      <c r="D11" s="14" t="str">
        <f>IF(A11=0,"",INDEX(Nimet!$A$2:$D$251,A11,4))</f>
        <v>Autio Riku, KoKa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34</v>
      </c>
      <c r="B12" s="30">
        <v>3</v>
      </c>
      <c r="C12" s="36">
        <v>1861</v>
      </c>
      <c r="D12" s="14" t="str">
        <f>IF(A12=0,"",INDEX(Nimet!$A$2:$D$251,A12,4))</f>
        <v>Palomaa Kristian, OPT-86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>
        <v>57</v>
      </c>
      <c r="B13" s="30">
        <v>4</v>
      </c>
      <c r="C13" s="36">
        <v>1640</v>
      </c>
      <c r="D13" s="14" t="str">
        <f>IF(A13=0,"",INDEX(Nimet!$A$2:$D$251,A13,4))</f>
        <v>Vyskubov Alexey, PT Espoo</v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Makkonen Henri, KuPTS  -  Palomaa Kristian, OPT-86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Autio Riku, KoKa  -  Vyskubov Alexey, PT Espoo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Makkonen Henri, KuPTS  -  Vyskubov Alexey, PT Espoo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Autio Riku, KoKa  -  Palomaa Kristian, OPT-86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Makkonen Henri, KuPTS  -  Autio Riku, KoKa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Palomaa Kristian, OPT-86  -  Vyskubov Alexey, PT Espoo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58</v>
      </c>
      <c r="C27" s="31"/>
      <c r="D27" s="31"/>
    </row>
    <row r="28" spans="2:35" ht="14.25" customHeight="1">
      <c r="B28" s="12"/>
      <c r="C28" s="13"/>
      <c r="D28" s="14"/>
      <c r="E28" s="135">
        <v>1</v>
      </c>
      <c r="F28" s="133"/>
      <c r="G28" s="133"/>
      <c r="H28" s="133"/>
      <c r="I28" s="134"/>
      <c r="J28" s="135">
        <v>2</v>
      </c>
      <c r="K28" s="136"/>
      <c r="L28" s="136"/>
      <c r="M28" s="136"/>
      <c r="N28" s="137"/>
      <c r="O28" s="135">
        <v>3</v>
      </c>
      <c r="P28" s="136"/>
      <c r="Q28" s="136"/>
      <c r="R28" s="136"/>
      <c r="S28" s="137"/>
      <c r="T28" s="135">
        <v>4</v>
      </c>
      <c r="U28" s="136"/>
      <c r="V28" s="136"/>
      <c r="W28" s="136"/>
      <c r="X28" s="137"/>
      <c r="Y28" s="135" t="s">
        <v>0</v>
      </c>
      <c r="Z28" s="133"/>
      <c r="AA28" s="133"/>
      <c r="AB28" s="133"/>
      <c r="AC28" s="134"/>
      <c r="AD28" s="135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36</v>
      </c>
      <c r="B29" s="30">
        <v>1</v>
      </c>
      <c r="C29" s="36">
        <v>2122</v>
      </c>
      <c r="D29" s="14" t="str">
        <f>IF(A29=0,"",INDEX(Nimet!$A$2:$D$251,A29,4))</f>
        <v>Perkkiö Tuomas, OPT-86</v>
      </c>
      <c r="E29" s="130"/>
      <c r="F29" s="131"/>
      <c r="G29" s="131"/>
      <c r="H29" s="131"/>
      <c r="I29" s="132"/>
      <c r="J29" s="127" t="str">
        <f>CONCATENATE(AB41,"-",AD41)</f>
        <v>0-0</v>
      </c>
      <c r="K29" s="128"/>
      <c r="L29" s="128"/>
      <c r="M29" s="128"/>
      <c r="N29" s="129"/>
      <c r="O29" s="127" t="str">
        <f>CONCATENATE(AB35,"-",AD35)</f>
        <v>0-0</v>
      </c>
      <c r="P29" s="128"/>
      <c r="Q29" s="128"/>
      <c r="R29" s="128"/>
      <c r="S29" s="129"/>
      <c r="T29" s="127" t="str">
        <f>CONCATENATE(AB38,"-",AD38)</f>
        <v>0-0</v>
      </c>
      <c r="U29" s="128"/>
      <c r="V29" s="128"/>
      <c r="W29" s="128"/>
      <c r="X29" s="129"/>
      <c r="Y29" s="135" t="str">
        <f>CONCATENATE(AF35+AF38+AF41,"-",AH35+AH38+AH41)</f>
        <v>0-0</v>
      </c>
      <c r="Z29" s="136"/>
      <c r="AA29" s="136"/>
      <c r="AB29" s="136"/>
      <c r="AC29" s="137"/>
      <c r="AD29" s="135" t="str">
        <f>CONCATENATE(AB35+AB38+AB41,"-",AD35+AD38+AD41)</f>
        <v>0-0</v>
      </c>
      <c r="AE29" s="136"/>
      <c r="AF29" s="136"/>
      <c r="AG29" s="136"/>
      <c r="AH29" s="137"/>
      <c r="AI29" s="70"/>
    </row>
    <row r="30" spans="1:35" ht="14.25" customHeight="1">
      <c r="A30" s="20">
        <v>1</v>
      </c>
      <c r="B30" s="30">
        <v>2</v>
      </c>
      <c r="C30" s="36">
        <v>1991</v>
      </c>
      <c r="D30" s="14" t="str">
        <f>IF(A30=0,"",INDEX(Nimet!$A$2:$D$251,A30,4))</f>
        <v>Vyskubov Dmitri, Boom</v>
      </c>
      <c r="E30" s="127" t="str">
        <f>CONCATENATE(AD41,"-",AB41)</f>
        <v>0-0</v>
      </c>
      <c r="F30" s="128"/>
      <c r="G30" s="128"/>
      <c r="H30" s="128"/>
      <c r="I30" s="129"/>
      <c r="J30" s="130"/>
      <c r="K30" s="131"/>
      <c r="L30" s="131"/>
      <c r="M30" s="131"/>
      <c r="N30" s="132"/>
      <c r="O30" s="127" t="str">
        <f>CONCATENATE(AB39,"-",AD39)</f>
        <v>0-0</v>
      </c>
      <c r="P30" s="128"/>
      <c r="Q30" s="128"/>
      <c r="R30" s="128"/>
      <c r="S30" s="129"/>
      <c r="T30" s="127" t="str">
        <f>CONCATENATE(AB36,"-",AD36)</f>
        <v>0-0</v>
      </c>
      <c r="U30" s="128"/>
      <c r="V30" s="128"/>
      <c r="W30" s="128"/>
      <c r="X30" s="129"/>
      <c r="Y30" s="135" t="str">
        <f>CONCATENATE(AF36+AF39+AH41,"-",AH36+AH39+AF41)</f>
        <v>0-0</v>
      </c>
      <c r="Z30" s="136"/>
      <c r="AA30" s="136"/>
      <c r="AB30" s="136"/>
      <c r="AC30" s="137"/>
      <c r="AD30" s="135" t="str">
        <f>CONCATENATE(AB36+AB39+AD41,"-",AD36+AD39+AB41)</f>
        <v>0-0</v>
      </c>
      <c r="AE30" s="136"/>
      <c r="AF30" s="136"/>
      <c r="AG30" s="136"/>
      <c r="AH30" s="137"/>
      <c r="AI30" s="70"/>
    </row>
    <row r="31" spans="1:35" ht="14.25" customHeight="1">
      <c r="A31" s="20">
        <v>69</v>
      </c>
      <c r="B31" s="30">
        <v>3</v>
      </c>
      <c r="C31" s="36">
        <v>1780</v>
      </c>
      <c r="D31" s="14" t="str">
        <f>IF(A31=0,"",INDEX(Nimet!$A$2:$D$251,A31,4))</f>
        <v>Olsbo Tim, TIP-70</v>
      </c>
      <c r="E31" s="127" t="str">
        <f>CONCATENATE(AD35,"-",AB35)</f>
        <v>0-0</v>
      </c>
      <c r="F31" s="128"/>
      <c r="G31" s="128"/>
      <c r="H31" s="128"/>
      <c r="I31" s="129"/>
      <c r="J31" s="127" t="str">
        <f>CONCATENATE(AD39,"-",AB39)</f>
        <v>0-0</v>
      </c>
      <c r="K31" s="128"/>
      <c r="L31" s="128"/>
      <c r="M31" s="128"/>
      <c r="N31" s="129"/>
      <c r="O31" s="130"/>
      <c r="P31" s="131"/>
      <c r="Q31" s="131"/>
      <c r="R31" s="131"/>
      <c r="S31" s="132"/>
      <c r="T31" s="127" t="str">
        <f>CONCATENATE(AB42,"-",AD42)</f>
        <v>0-0</v>
      </c>
      <c r="U31" s="128"/>
      <c r="V31" s="128"/>
      <c r="W31" s="128"/>
      <c r="X31" s="129"/>
      <c r="Y31" s="135" t="str">
        <f>CONCATENATE(AH35+AH39+AF42,"-",AF35+AF39+AH42)</f>
        <v>0-0</v>
      </c>
      <c r="Z31" s="136"/>
      <c r="AA31" s="136"/>
      <c r="AB31" s="136"/>
      <c r="AC31" s="137"/>
      <c r="AD31" s="135" t="str">
        <f>CONCATENATE(AD35+AD39+AB42,"-",AB35+AB39+AD42)</f>
        <v>0-0</v>
      </c>
      <c r="AE31" s="136"/>
      <c r="AF31" s="136"/>
      <c r="AG31" s="136"/>
      <c r="AH31" s="137"/>
      <c r="AI31" s="70"/>
    </row>
    <row r="32" spans="1:35" ht="14.25" customHeight="1">
      <c r="A32" s="20">
        <v>24</v>
      </c>
      <c r="B32" s="30">
        <v>4</v>
      </c>
      <c r="C32" s="36">
        <v>1595</v>
      </c>
      <c r="D32" s="14" t="str">
        <f>IF(A32=0,"",INDEX(Nimet!$A$2:$D$251,A32,4))</f>
        <v>Rantatulkkila Petri, MBF</v>
      </c>
      <c r="E32" s="127" t="str">
        <f>CONCATENATE(AD38,"-",AB38)</f>
        <v>0-0</v>
      </c>
      <c r="F32" s="128"/>
      <c r="G32" s="128"/>
      <c r="H32" s="128"/>
      <c r="I32" s="129"/>
      <c r="J32" s="127" t="str">
        <f>CONCATENATE(AD36,"-",AB36)</f>
        <v>0-0</v>
      </c>
      <c r="K32" s="128"/>
      <c r="L32" s="128"/>
      <c r="M32" s="128"/>
      <c r="N32" s="129"/>
      <c r="O32" s="127" t="str">
        <f>CONCATENATE(AD42,"-",AB42)</f>
        <v>0-0</v>
      </c>
      <c r="P32" s="128"/>
      <c r="Q32" s="128"/>
      <c r="R32" s="128"/>
      <c r="S32" s="129"/>
      <c r="T32" s="130"/>
      <c r="U32" s="131"/>
      <c r="V32" s="131"/>
      <c r="W32" s="131"/>
      <c r="X32" s="132"/>
      <c r="Y32" s="135" t="str">
        <f>CONCATENATE(AH36+AH38+AH42,"-",AF36+AF38+AF42)</f>
        <v>0-0</v>
      </c>
      <c r="Z32" s="136"/>
      <c r="AA32" s="136"/>
      <c r="AB32" s="136"/>
      <c r="AC32" s="137"/>
      <c r="AD32" s="135" t="str">
        <f>CONCATENATE(AD36+AD38+AD42,"-",AB36+AB38+AB42)</f>
        <v>0-0</v>
      </c>
      <c r="AE32" s="136"/>
      <c r="AF32" s="136"/>
      <c r="AG32" s="136"/>
      <c r="AH32" s="137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Perkkiö Tuomas, OPT-86  -  Olsbo Tim, TIP-70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Vyskubov Dmitri, Boom  -  Rantatulkkila Petri, MBF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Perkkiö Tuomas, OPT-86  -  Rantatulkkila Petri, MBF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Vyskubov Dmitri, Boom  -  Olsbo Tim, TIP-70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Perkkiö Tuomas, OPT-86  -  Vyskubov Dmitri, Boom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Olsbo Tim, TIP-70  -  Rantatulkkila Petri, MBF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2:AC32"/>
    <mergeCell ref="AD32:AH32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28:AC28"/>
    <mergeCell ref="AD28:AH28"/>
    <mergeCell ref="Y13:AC13"/>
    <mergeCell ref="AD13:AH13"/>
    <mergeCell ref="E12:I12"/>
    <mergeCell ref="J12:N12"/>
    <mergeCell ref="O12:S12"/>
    <mergeCell ref="T12:X12"/>
    <mergeCell ref="E13:I13"/>
    <mergeCell ref="J13:N13"/>
    <mergeCell ref="O9:S9"/>
    <mergeCell ref="T9:X9"/>
    <mergeCell ref="E11:I11"/>
    <mergeCell ref="J11:N11"/>
    <mergeCell ref="O11:S11"/>
    <mergeCell ref="T11:X11"/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43"/>
  <sheetViews>
    <sheetView zoomScale="75" zoomScaleNormal="75" zoomScalePageLayoutView="0" workbookViewId="0" topLeftCell="A4">
      <selection activeCell="C12" sqref="C12"/>
    </sheetView>
  </sheetViews>
  <sheetFormatPr defaultColWidth="9.140625" defaultRowHeight="14.25" customHeight="1" outlineLevelCol="1"/>
  <cols>
    <col min="1" max="1" width="5.140625" style="1" customWidth="1" outlineLevel="1"/>
    <col min="2" max="2" width="3.14062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166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62</v>
      </c>
      <c r="AI6" s="28"/>
      <c r="AJ6" s="28"/>
      <c r="AK6" s="28"/>
    </row>
    <row r="7" ht="15" customHeight="1">
      <c r="B7" s="9"/>
    </row>
    <row r="8" spans="2:4" ht="14.25" customHeight="1">
      <c r="B8" s="95" t="s">
        <v>59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3"/>
      <c r="G9" s="133"/>
      <c r="H9" s="133"/>
      <c r="I9" s="134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3"/>
      <c r="AA9" s="133"/>
      <c r="AB9" s="133"/>
      <c r="AC9" s="134"/>
      <c r="AD9" s="135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35</v>
      </c>
      <c r="B10" s="30">
        <v>1</v>
      </c>
      <c r="C10" s="36">
        <v>2101</v>
      </c>
      <c r="D10" s="14" t="str">
        <f>IF(A10=0,"",INDEX(Nimet!$A$2:$D$251,A10,4))</f>
        <v>Perkkiö Markus, OPT-86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51</v>
      </c>
      <c r="B11" s="30">
        <v>2</v>
      </c>
      <c r="C11" s="36">
        <v>1927</v>
      </c>
      <c r="D11" s="14" t="str">
        <f>IF(A11=0,"",INDEX(Nimet!$A$2:$D$251,A11,4))</f>
        <v>Halavaara Kari, PT 75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84</v>
      </c>
      <c r="B12" s="30">
        <v>3</v>
      </c>
      <c r="C12" s="36">
        <v>1807</v>
      </c>
      <c r="D12" s="14" t="str">
        <f>IF(A12=0,"",INDEX(Nimet!$A$2:$D$251,A12,4))</f>
        <v>Oksanen Jannika, TIP-70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>
        <v>37</v>
      </c>
      <c r="B13" s="30">
        <v>4</v>
      </c>
      <c r="C13" s="36">
        <v>1728</v>
      </c>
      <c r="D13" s="14" t="str">
        <f>IF(A13=0,"",INDEX(Nimet!$A$2:$D$251,A13,4))</f>
        <v>Vimpari Lasse, OPT-86</v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Perkkiö Markus, OPT-86  -  Oksanen Jannika, TIP-70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Halavaara Kari, PT 75  -  Vimpari Lasse, OPT-86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Perkkiö Markus, OPT-86  -  Vimpari Lasse, OPT-86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Halavaara Kari, PT 75  -  Oksanen Jannika, TIP-70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Perkkiö Markus, OPT-86  -  Halavaara Kari, PT 75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Oksanen Jannika, TIP-70  -  Vimpari Lasse, OPT-86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7:37" ht="14.25" customHeight="1"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2"/>
      <c r="R27" s="92"/>
      <c r="S27" s="92"/>
      <c r="T27" s="92"/>
      <c r="U27" s="80"/>
      <c r="V27" s="80"/>
      <c r="W27" s="80"/>
      <c r="X27" s="80"/>
      <c r="Y27" s="80"/>
      <c r="Z27" s="80"/>
      <c r="AA27" s="80"/>
      <c r="AB27" s="80"/>
      <c r="AC27" s="90"/>
      <c r="AD27" s="90"/>
      <c r="AE27" s="90"/>
      <c r="AF27" s="90"/>
      <c r="AG27" s="80"/>
      <c r="AH27" s="80"/>
      <c r="AI27" s="80"/>
      <c r="AJ27" s="80"/>
      <c r="AK27" s="80"/>
    </row>
    <row r="28" spans="2:37" ht="14.25" customHeight="1">
      <c r="B28" s="95" t="s">
        <v>60</v>
      </c>
      <c r="C28" s="31"/>
      <c r="D28" s="31"/>
      <c r="AJ28" s="80"/>
      <c r="AK28" s="80"/>
    </row>
    <row r="29" spans="2:35" ht="14.25" customHeight="1">
      <c r="B29" s="12"/>
      <c r="C29" s="13"/>
      <c r="D29" s="14"/>
      <c r="E29" s="135">
        <v>1</v>
      </c>
      <c r="F29" s="133"/>
      <c r="G29" s="133"/>
      <c r="H29" s="133"/>
      <c r="I29" s="134"/>
      <c r="J29" s="135">
        <v>2</v>
      </c>
      <c r="K29" s="136"/>
      <c r="L29" s="136"/>
      <c r="M29" s="136"/>
      <c r="N29" s="137"/>
      <c r="O29" s="135">
        <v>3</v>
      </c>
      <c r="P29" s="136"/>
      <c r="Q29" s="136"/>
      <c r="R29" s="136"/>
      <c r="S29" s="137"/>
      <c r="T29" s="135">
        <v>4</v>
      </c>
      <c r="U29" s="136"/>
      <c r="V29" s="136"/>
      <c r="W29" s="136"/>
      <c r="X29" s="137"/>
      <c r="Y29" s="135" t="s">
        <v>0</v>
      </c>
      <c r="Z29" s="133"/>
      <c r="AA29" s="133"/>
      <c r="AB29" s="133"/>
      <c r="AC29" s="134"/>
      <c r="AD29" s="135" t="s">
        <v>1</v>
      </c>
      <c r="AE29" s="133"/>
      <c r="AF29" s="133"/>
      <c r="AG29" s="133"/>
      <c r="AH29" s="134"/>
      <c r="AI29" s="29" t="s">
        <v>2</v>
      </c>
    </row>
    <row r="30" spans="1:35" ht="14.25" customHeight="1">
      <c r="A30" s="20">
        <v>4</v>
      </c>
      <c r="B30" s="30">
        <v>1</v>
      </c>
      <c r="C30" s="36">
        <v>2063</v>
      </c>
      <c r="D30" s="14" t="str">
        <f>IF(A30=0,"",INDEX(Nimet!$A$2:$D$251,A30,4))</f>
        <v>Kallio Esa, HIK</v>
      </c>
      <c r="E30" s="130"/>
      <c r="F30" s="131"/>
      <c r="G30" s="131"/>
      <c r="H30" s="131"/>
      <c r="I30" s="132"/>
      <c r="J30" s="127" t="str">
        <f>CONCATENATE(AB42,"-",AD42)</f>
        <v>0-0</v>
      </c>
      <c r="K30" s="128"/>
      <c r="L30" s="128"/>
      <c r="M30" s="128"/>
      <c r="N30" s="129"/>
      <c r="O30" s="127" t="str">
        <f>CONCATENATE(AB36,"-",AD36)</f>
        <v>0-0</v>
      </c>
      <c r="P30" s="128"/>
      <c r="Q30" s="128"/>
      <c r="R30" s="128"/>
      <c r="S30" s="129"/>
      <c r="T30" s="127" t="str">
        <f>CONCATENATE(AB39,"-",AD39)</f>
        <v>0-0</v>
      </c>
      <c r="U30" s="128"/>
      <c r="V30" s="128"/>
      <c r="W30" s="128"/>
      <c r="X30" s="129"/>
      <c r="Y30" s="135" t="str">
        <f>CONCATENATE(AF36+AF39+AF42,"-",AH36+AH39+AH42)</f>
        <v>0-0</v>
      </c>
      <c r="Z30" s="136"/>
      <c r="AA30" s="136"/>
      <c r="AB30" s="136"/>
      <c r="AC30" s="137"/>
      <c r="AD30" s="135" t="str">
        <f>CONCATENATE(AB36+AB39+AB42,"-",AD36+AD39+AD42)</f>
        <v>0-0</v>
      </c>
      <c r="AE30" s="136"/>
      <c r="AF30" s="136"/>
      <c r="AG30" s="136"/>
      <c r="AH30" s="137"/>
      <c r="AI30" s="70"/>
    </row>
    <row r="31" spans="1:35" ht="14.25" customHeight="1">
      <c r="A31" s="20">
        <v>19</v>
      </c>
      <c r="B31" s="30">
        <v>2</v>
      </c>
      <c r="C31" s="36">
        <v>2051</v>
      </c>
      <c r="D31" s="14" t="str">
        <f>IF(A31=0,"",INDEX(Nimet!$A$2:$D$251,A31,4))</f>
        <v>Lundström Anders, MBF</v>
      </c>
      <c r="E31" s="127" t="str">
        <f>CONCATENATE(AD42,"-",AB42)</f>
        <v>0-0</v>
      </c>
      <c r="F31" s="128"/>
      <c r="G31" s="128"/>
      <c r="H31" s="128"/>
      <c r="I31" s="129"/>
      <c r="J31" s="130"/>
      <c r="K31" s="131"/>
      <c r="L31" s="131"/>
      <c r="M31" s="131"/>
      <c r="N31" s="132"/>
      <c r="O31" s="127" t="str">
        <f>CONCATENATE(AB40,"-",AD40)</f>
        <v>0-0</v>
      </c>
      <c r="P31" s="128"/>
      <c r="Q31" s="128"/>
      <c r="R31" s="128"/>
      <c r="S31" s="129"/>
      <c r="T31" s="127" t="str">
        <f>CONCATENATE(AB37,"-",AD37)</f>
        <v>0-0</v>
      </c>
      <c r="U31" s="128"/>
      <c r="V31" s="128"/>
      <c r="W31" s="128"/>
      <c r="X31" s="129"/>
      <c r="Y31" s="135" t="str">
        <f>CONCATENATE(AF37+AF40+AH42,"-",AH37+AH40+AF42)</f>
        <v>0-0</v>
      </c>
      <c r="Z31" s="136"/>
      <c r="AA31" s="136"/>
      <c r="AB31" s="136"/>
      <c r="AC31" s="137"/>
      <c r="AD31" s="135" t="str">
        <f>CONCATENATE(AB37+AB40+AD42,"-",AD37+AD40+AB42)</f>
        <v>0-0</v>
      </c>
      <c r="AE31" s="136"/>
      <c r="AF31" s="136"/>
      <c r="AG31" s="136"/>
      <c r="AH31" s="137"/>
      <c r="AI31" s="70"/>
    </row>
    <row r="32" spans="1:35" ht="14.25" customHeight="1">
      <c r="A32" s="20">
        <v>17</v>
      </c>
      <c r="B32" s="30">
        <v>3</v>
      </c>
      <c r="C32" s="36">
        <v>1763</v>
      </c>
      <c r="D32" s="14" t="str">
        <f>IF(A32=0,"",INDEX(Nimet!$A$2:$D$251,A32,4))</f>
        <v>Rissanen Patrik, KuPTS</v>
      </c>
      <c r="E32" s="127" t="str">
        <f>CONCATENATE(AD36,"-",AB36)</f>
        <v>0-0</v>
      </c>
      <c r="F32" s="128"/>
      <c r="G32" s="128"/>
      <c r="H32" s="128"/>
      <c r="I32" s="129"/>
      <c r="J32" s="127" t="str">
        <f>CONCATENATE(AD40,"-",AB40)</f>
        <v>0-0</v>
      </c>
      <c r="K32" s="128"/>
      <c r="L32" s="128"/>
      <c r="M32" s="128"/>
      <c r="N32" s="129"/>
      <c r="O32" s="130"/>
      <c r="P32" s="131"/>
      <c r="Q32" s="131"/>
      <c r="R32" s="131"/>
      <c r="S32" s="132"/>
      <c r="T32" s="127" t="str">
        <f>CONCATENATE(AB43,"-",AD43)</f>
        <v>0-0</v>
      </c>
      <c r="U32" s="128"/>
      <c r="V32" s="128"/>
      <c r="W32" s="128"/>
      <c r="X32" s="129"/>
      <c r="Y32" s="135" t="str">
        <f>CONCATENATE(AH36+AH40+AF43,"-",AF36+AF40+AH43)</f>
        <v>0-0</v>
      </c>
      <c r="Z32" s="136"/>
      <c r="AA32" s="136"/>
      <c r="AB32" s="136"/>
      <c r="AC32" s="137"/>
      <c r="AD32" s="135" t="str">
        <f>CONCATENATE(AD36+AD40+AB43,"-",AB36+AB40+AD43)</f>
        <v>0-0</v>
      </c>
      <c r="AE32" s="136"/>
      <c r="AF32" s="136"/>
      <c r="AG32" s="136"/>
      <c r="AH32" s="137"/>
      <c r="AI32" s="70"/>
    </row>
    <row r="33" spans="1:35" ht="14.25" customHeight="1">
      <c r="A33" s="20">
        <v>62</v>
      </c>
      <c r="B33" s="30">
        <v>4</v>
      </c>
      <c r="C33" s="36">
        <v>1538</v>
      </c>
      <c r="D33" s="14" t="str">
        <f>IF(A33=0,"",INDEX(Nimet!$A$2:$D$251,A33,4))</f>
        <v>Latukka Topi, SeSi</v>
      </c>
      <c r="E33" s="127" t="str">
        <f>CONCATENATE(AD39,"-",AB39)</f>
        <v>0-0</v>
      </c>
      <c r="F33" s="128"/>
      <c r="G33" s="128"/>
      <c r="H33" s="128"/>
      <c r="I33" s="129"/>
      <c r="J33" s="127" t="str">
        <f>CONCATENATE(AD37,"-",AB37)</f>
        <v>0-0</v>
      </c>
      <c r="K33" s="128"/>
      <c r="L33" s="128"/>
      <c r="M33" s="128"/>
      <c r="N33" s="129"/>
      <c r="O33" s="127" t="str">
        <f>CONCATENATE(AD43,"-",AB43)</f>
        <v>0-0</v>
      </c>
      <c r="P33" s="128"/>
      <c r="Q33" s="128"/>
      <c r="R33" s="128"/>
      <c r="S33" s="129"/>
      <c r="T33" s="130"/>
      <c r="U33" s="131"/>
      <c r="V33" s="131"/>
      <c r="W33" s="131"/>
      <c r="X33" s="132"/>
      <c r="Y33" s="135" t="str">
        <f>CONCATENATE(AH37+AH39+AH43,"-",AF37+AF39+AF43)</f>
        <v>0-0</v>
      </c>
      <c r="Z33" s="136"/>
      <c r="AA33" s="136"/>
      <c r="AB33" s="136"/>
      <c r="AC33" s="137"/>
      <c r="AD33" s="135" t="str">
        <f>CONCATENATE(AD37+AD39+AD43,"-",AB37+AB39+AB43)</f>
        <v>0-0</v>
      </c>
      <c r="AE33" s="136"/>
      <c r="AF33" s="136"/>
      <c r="AG33" s="136"/>
      <c r="AH33" s="137"/>
      <c r="AI33" s="70"/>
    </row>
    <row r="34" spans="1:35" ht="14.25" customHeight="1">
      <c r="A34" s="16"/>
      <c r="B34" s="3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7"/>
    </row>
    <row r="35" spans="2:34" ht="14.25" customHeight="1">
      <c r="B35" s="19" t="s">
        <v>28</v>
      </c>
      <c r="G35" s="60"/>
      <c r="H35" s="61">
        <v>1</v>
      </c>
      <c r="I35" s="62"/>
      <c r="J35" s="52"/>
      <c r="K35" s="55"/>
      <c r="L35" s="54">
        <v>2</v>
      </c>
      <c r="M35" s="56"/>
      <c r="N35" s="52"/>
      <c r="O35" s="55"/>
      <c r="P35" s="54">
        <v>3</v>
      </c>
      <c r="Q35" s="57"/>
      <c r="S35" s="58"/>
      <c r="T35" s="59">
        <v>4</v>
      </c>
      <c r="U35" s="57"/>
      <c r="W35" s="58"/>
      <c r="X35" s="59">
        <v>5</v>
      </c>
      <c r="Y35" s="57"/>
      <c r="Z35" s="3"/>
      <c r="AA35" s="3"/>
      <c r="AB35" s="58"/>
      <c r="AC35" s="53" t="s">
        <v>34</v>
      </c>
      <c r="AD35" s="57"/>
      <c r="AE35" s="52"/>
      <c r="AF35" s="55"/>
      <c r="AG35" s="63" t="s">
        <v>35</v>
      </c>
      <c r="AH35" s="64"/>
    </row>
    <row r="36" spans="1:35" ht="14.25" customHeight="1">
      <c r="A36" s="15" t="s">
        <v>12</v>
      </c>
      <c r="B36" s="1" t="str">
        <f>CONCATENATE(D30,"  -  ",D32)</f>
        <v>Kallio Esa, HIK  -  Rissanen Patrik, KuPTS</v>
      </c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</row>
    <row r="37" spans="1:35" ht="14.25" customHeight="1">
      <c r="A37" s="15" t="s">
        <v>5</v>
      </c>
      <c r="B37" s="1" t="str">
        <f>CONCATENATE(D31,"  -  ",D33)</f>
        <v>Lundström Anders, MBF  -  Latukka Topi, SeSi</v>
      </c>
      <c r="G37" s="93"/>
      <c r="H37" s="81" t="s">
        <v>27</v>
      </c>
      <c r="I37" s="94"/>
      <c r="J37" s="72"/>
      <c r="K37" s="65"/>
      <c r="L37" s="71" t="s">
        <v>27</v>
      </c>
      <c r="M37" s="66"/>
      <c r="N37" s="72"/>
      <c r="O37" s="65"/>
      <c r="P37" s="71" t="s">
        <v>27</v>
      </c>
      <c r="Q37" s="66"/>
      <c r="R37" s="73"/>
      <c r="S37" s="65"/>
      <c r="T37" s="71" t="s">
        <v>27</v>
      </c>
      <c r="U37" s="66"/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0</v>
      </c>
      <c r="AC37" s="75" t="s">
        <v>27</v>
      </c>
      <c r="AD37" s="76">
        <f>IF($G37-$I37&lt;0,1,0)+IF($K37-$M37&lt;0,1,0)+IF($O37-$Q37&lt;0,1,0)+IF($S37-$U37&lt;0,1,0)+IF($W37-$Y37&lt;0,1,0)</f>
        <v>0</v>
      </c>
      <c r="AE37" s="77"/>
      <c r="AF37" s="78">
        <f>IF($AB37-$AD37&gt;0,1,0)</f>
        <v>0</v>
      </c>
      <c r="AG37" s="67" t="s">
        <v>27</v>
      </c>
      <c r="AH37" s="79">
        <f>IF($AB37-$AD37&lt;0,1,0)</f>
        <v>0</v>
      </c>
      <c r="AI37" s="80"/>
    </row>
    <row r="38" spans="1:35" ht="14.25" customHeight="1">
      <c r="A38" s="15"/>
      <c r="G38" s="82"/>
      <c r="H38" s="83"/>
      <c r="I38" s="84"/>
      <c r="J38" s="72"/>
      <c r="K38" s="82"/>
      <c r="L38" s="83"/>
      <c r="M38" s="84"/>
      <c r="N38" s="72"/>
      <c r="O38" s="82"/>
      <c r="P38" s="83"/>
      <c r="Q38" s="84"/>
      <c r="R38" s="73"/>
      <c r="S38" s="82"/>
      <c r="T38" s="83"/>
      <c r="U38" s="84"/>
      <c r="V38" s="73"/>
      <c r="W38" s="82"/>
      <c r="X38" s="83"/>
      <c r="Y38" s="84"/>
      <c r="Z38" s="72"/>
      <c r="AA38" s="72"/>
      <c r="AB38" s="74"/>
      <c r="AC38" s="75"/>
      <c r="AD38" s="76"/>
      <c r="AE38" s="77"/>
      <c r="AF38" s="78"/>
      <c r="AG38" s="68"/>
      <c r="AH38" s="79"/>
      <c r="AI38" s="80"/>
    </row>
    <row r="39" spans="1:35" ht="14.25" customHeight="1">
      <c r="A39" s="15" t="s">
        <v>8</v>
      </c>
      <c r="B39" s="1" t="str">
        <f>CONCATENATE(D30,"  -  ",D33)</f>
        <v>Kallio Esa, HIK  -  Latukka Topi, SeSi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</row>
    <row r="40" spans="1:35" ht="14.25" customHeight="1">
      <c r="A40" s="15" t="s">
        <v>17</v>
      </c>
      <c r="B40" s="1" t="str">
        <f>CONCATENATE(D31,"  -  ",D32)</f>
        <v>Lundström Anders, MBF  -  Rissanen Patrik, KuPTS</v>
      </c>
      <c r="G40" s="65"/>
      <c r="H40" s="71" t="s">
        <v>27</v>
      </c>
      <c r="I40" s="66"/>
      <c r="J40" s="72"/>
      <c r="K40" s="65"/>
      <c r="L40" s="71" t="s">
        <v>27</v>
      </c>
      <c r="M40" s="66"/>
      <c r="N40" s="72"/>
      <c r="O40" s="65"/>
      <c r="P40" s="71" t="s">
        <v>27</v>
      </c>
      <c r="Q40" s="66"/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74">
        <f>IF($G40-$I40&gt;0,1,0)+IF($K40-$M40&gt;0,1,0)+IF($O40-$Q40&gt;0,1,0)+IF($S40-$U40&gt;0,1,0)+IF($W40-$Y40&gt;0,1,0)</f>
        <v>0</v>
      </c>
      <c r="AC40" s="75" t="s">
        <v>27</v>
      </c>
      <c r="AD40" s="76">
        <f>IF($G40-$I40&lt;0,1,0)+IF($K40-$M40&lt;0,1,0)+IF($O40-$Q40&lt;0,1,0)+IF($S40-$U40&lt;0,1,0)+IF($W40-$Y40&lt;0,1,0)</f>
        <v>0</v>
      </c>
      <c r="AE40" s="77"/>
      <c r="AF40" s="78">
        <f>IF($AB40-$AD40&gt;0,1,0)</f>
        <v>0</v>
      </c>
      <c r="AG40" s="67" t="s">
        <v>27</v>
      </c>
      <c r="AH40" s="79">
        <f>IF($AB40-$AD40&lt;0,1,0)</f>
        <v>0</v>
      </c>
      <c r="AI40" s="80"/>
    </row>
    <row r="41" spans="1:35" ht="14.25" customHeight="1">
      <c r="A41" s="15"/>
      <c r="G41" s="82"/>
      <c r="H41" s="83"/>
      <c r="I41" s="84"/>
      <c r="J41" s="72"/>
      <c r="K41" s="82"/>
      <c r="L41" s="83"/>
      <c r="M41" s="84"/>
      <c r="N41" s="72"/>
      <c r="O41" s="82"/>
      <c r="P41" s="83"/>
      <c r="Q41" s="84"/>
      <c r="R41" s="73"/>
      <c r="S41" s="82"/>
      <c r="T41" s="83"/>
      <c r="U41" s="84"/>
      <c r="V41" s="73"/>
      <c r="W41" s="82"/>
      <c r="X41" s="83"/>
      <c r="Y41" s="84"/>
      <c r="Z41" s="72"/>
      <c r="AA41" s="72"/>
      <c r="AB41" s="74"/>
      <c r="AC41" s="75"/>
      <c r="AD41" s="76"/>
      <c r="AE41" s="77"/>
      <c r="AF41" s="78"/>
      <c r="AG41" s="68"/>
      <c r="AH41" s="79"/>
      <c r="AI41" s="80"/>
    </row>
    <row r="42" spans="1:35" ht="14.25" customHeight="1">
      <c r="A42" s="15" t="s">
        <v>20</v>
      </c>
      <c r="B42" s="1" t="str">
        <f>CONCATENATE(D30,"  -  ",D31)</f>
        <v>Kallio Esa, HIK  -  Lundström Anders, MBF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74">
        <f>IF($G42-$I42&gt;0,1,0)+IF($K42-$M42&gt;0,1,0)+IF($O42-$Q42&gt;0,1,0)+IF($S42-$U42&gt;0,1,0)+IF($W42-$Y42&gt;0,1,0)</f>
        <v>0</v>
      </c>
      <c r="AC42" s="75" t="s">
        <v>27</v>
      </c>
      <c r="AD42" s="76">
        <f>IF($G42-$I42&lt;0,1,0)+IF($K42-$M42&lt;0,1,0)+IF($O42-$Q42&lt;0,1,0)+IF($S42-$U42&lt;0,1,0)+IF($W42-$Y42&lt;0,1,0)</f>
        <v>0</v>
      </c>
      <c r="AE42" s="77"/>
      <c r="AF42" s="78">
        <f>IF($AB42-$AD42&gt;0,1,0)</f>
        <v>0</v>
      </c>
      <c r="AG42" s="67" t="s">
        <v>27</v>
      </c>
      <c r="AH42" s="79">
        <f>IF($AB42-$AD42&lt;0,1,0)</f>
        <v>0</v>
      </c>
      <c r="AI42" s="80"/>
    </row>
    <row r="43" spans="1:35" ht="14.25" customHeight="1">
      <c r="A43" s="15" t="s">
        <v>21</v>
      </c>
      <c r="B43" s="1" t="str">
        <f>CONCATENATE(D32,"  -  ",D33)</f>
        <v>Rissanen Patrik, KuPTS  -  Latukka Topi, SeSi</v>
      </c>
      <c r="G43" s="65"/>
      <c r="H43" s="71" t="s">
        <v>27</v>
      </c>
      <c r="I43" s="66"/>
      <c r="J43" s="72"/>
      <c r="K43" s="65"/>
      <c r="L43" s="71" t="s">
        <v>27</v>
      </c>
      <c r="M43" s="66"/>
      <c r="N43" s="72"/>
      <c r="O43" s="65"/>
      <c r="P43" s="71" t="s">
        <v>27</v>
      </c>
      <c r="Q43" s="66"/>
      <c r="R43" s="73"/>
      <c r="S43" s="65"/>
      <c r="T43" s="71" t="s">
        <v>27</v>
      </c>
      <c r="U43" s="66"/>
      <c r="V43" s="73"/>
      <c r="W43" s="65"/>
      <c r="X43" s="71" t="s">
        <v>27</v>
      </c>
      <c r="Y43" s="66"/>
      <c r="Z43" s="72"/>
      <c r="AA43" s="72"/>
      <c r="AB43" s="85">
        <f>IF($G43-$I43&gt;0,1,0)+IF($K43-$M43&gt;0,1,0)+IF($O43-$Q43&gt;0,1,0)+IF($S43-$U43&gt;0,1,0)+IF($W43-$Y43&gt;0,1,0)</f>
        <v>0</v>
      </c>
      <c r="AC43" s="86" t="s">
        <v>27</v>
      </c>
      <c r="AD43" s="87">
        <f>IF($G43-$I43&lt;0,1,0)+IF($K43-$M43&lt;0,1,0)+IF($O43-$Q43&lt;0,1,0)+IF($S43-$U43&lt;0,1,0)+IF($W43-$Y43&lt;0,1,0)</f>
        <v>0</v>
      </c>
      <c r="AE43" s="77"/>
      <c r="AF43" s="88">
        <f>IF($AB43-$AD43&gt;0,1,0)</f>
        <v>0</v>
      </c>
      <c r="AG43" s="69" t="s">
        <v>27</v>
      </c>
      <c r="AH43" s="89">
        <f>IF($AB43-$AD43&lt;0,1,0)</f>
        <v>0</v>
      </c>
      <c r="AI43" s="80"/>
    </row>
  </sheetData>
  <sheetProtection/>
  <mergeCells count="60"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O9:S9"/>
    <mergeCell ref="T9:X9"/>
    <mergeCell ref="E11:I11"/>
    <mergeCell ref="J11:N11"/>
    <mergeCell ref="O11:S11"/>
    <mergeCell ref="T11:X11"/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  <mergeCell ref="E33:I33"/>
    <mergeCell ref="J33:N33"/>
    <mergeCell ref="O33:S33"/>
    <mergeCell ref="T33:X33"/>
    <mergeCell ref="Y33:AC33"/>
    <mergeCell ref="AD33:AH3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D46" sqref="D46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67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63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7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118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7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7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118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7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10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">
      <selection activeCell="D7" sqref="D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5742187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166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55</v>
      </c>
      <c r="G4" s="22"/>
    </row>
    <row r="5" spans="4:7" ht="15" customHeight="1">
      <c r="D5" s="10"/>
      <c r="G5" s="22"/>
    </row>
    <row r="6" spans="4:7" ht="15" customHeight="1">
      <c r="D6" s="10" t="s">
        <v>184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64</v>
      </c>
      <c r="D9" s="49">
        <v>1</v>
      </c>
      <c r="E9" s="44">
        <v>4874</v>
      </c>
      <c r="F9" s="5" t="str">
        <f>IF(C9=0,"",INDEX(Nimet!$A$2:$D$251,C9,4))</f>
        <v>Olah Pentti, SeSi</v>
      </c>
      <c r="G9" s="40"/>
      <c r="H9" s="23"/>
      <c r="I9" s="23"/>
      <c r="J9" s="23"/>
    </row>
    <row r="10" spans="3:10" ht="14.25" customHeight="1">
      <c r="C10" s="20">
        <v>56</v>
      </c>
      <c r="D10" s="50">
        <v>2</v>
      </c>
      <c r="E10" s="45"/>
      <c r="F10" s="4" t="str">
        <f>IF(C10=0,"",INDEX(Nimet!$A$2:$D$251,C10,4))</f>
        <v>Soine Toni, PT Espoo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>
        <v>22</v>
      </c>
      <c r="D13" s="49">
        <v>5</v>
      </c>
      <c r="E13" s="44">
        <v>3853</v>
      </c>
      <c r="F13" s="5" t="str">
        <f>IF(C13=0,"",INDEX(Nimet!$A$2:$D$251,C13,4))</f>
        <v>O'Connor Miikka, MBF</v>
      </c>
      <c r="G13" s="40"/>
      <c r="H13" s="25"/>
      <c r="I13" s="34"/>
      <c r="J13" s="23"/>
    </row>
    <row r="14" spans="3:10" ht="14.25" customHeight="1">
      <c r="C14" s="20">
        <v>23</v>
      </c>
      <c r="D14" s="50">
        <v>6</v>
      </c>
      <c r="E14" s="45"/>
      <c r="F14" s="4" t="str">
        <f>IF(C14=0,"",INDEX(Nimet!$A$2:$D$251,C14,4))</f>
        <v>Rantatulkkila Emil, MBF</v>
      </c>
      <c r="G14" s="32"/>
      <c r="H14" s="42"/>
      <c r="I14" s="25"/>
      <c r="J14" s="23"/>
    </row>
    <row r="15" spans="3:10" ht="14.25" customHeight="1">
      <c r="C15" s="20">
        <v>74</v>
      </c>
      <c r="D15" s="49">
        <v>7</v>
      </c>
      <c r="E15" s="44">
        <v>3932</v>
      </c>
      <c r="F15" s="5" t="str">
        <f>IF(C15=0,"",INDEX(Nimet!$A$2:$D$251,C15,4))</f>
        <v>Nyberg Håkan, Wega</v>
      </c>
      <c r="G15" s="43"/>
      <c r="H15" s="33"/>
      <c r="I15" s="25"/>
      <c r="J15" s="23"/>
    </row>
    <row r="16" spans="3:10" ht="14.25" customHeight="1">
      <c r="C16" s="20">
        <v>76</v>
      </c>
      <c r="D16" s="50">
        <v>8</v>
      </c>
      <c r="E16" s="45"/>
      <c r="F16" s="4" t="str">
        <f>IF(C16=0,"",INDEX(Nimet!$A$2:$D$251,C16,4))</f>
        <v>Pitkänen Terho, Wega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>
        <v>30</v>
      </c>
      <c r="D19" s="49">
        <v>9</v>
      </c>
      <c r="E19" s="44">
        <v>4062</v>
      </c>
      <c r="F19" s="5" t="str">
        <f>IF(C19=0,"",INDEX(Nimet!$A$2:$D$251,C19,4))</f>
        <v>Annunen Janne, OPT-86</v>
      </c>
      <c r="G19" s="40"/>
      <c r="H19" s="23"/>
      <c r="I19" s="25"/>
      <c r="J19" s="25"/>
      <c r="K19" s="3"/>
    </row>
    <row r="20" spans="3:11" ht="14.25" customHeight="1">
      <c r="C20" s="20">
        <v>32</v>
      </c>
      <c r="D20" s="50">
        <v>10</v>
      </c>
      <c r="E20" s="45"/>
      <c r="F20" s="4" t="str">
        <f>IF(C20=0,"",INDEX(Nimet!$A$2:$D$251,C20,4))</f>
        <v>Hiltunen Seppo, OPT-86</v>
      </c>
      <c r="G20" s="32"/>
      <c r="H20" s="122"/>
      <c r="I20" s="25"/>
      <c r="J20" s="25"/>
      <c r="K20" s="3"/>
    </row>
    <row r="21" spans="3:11" ht="14.25" customHeight="1">
      <c r="C21" s="20">
        <v>51</v>
      </c>
      <c r="D21" s="49">
        <v>11</v>
      </c>
      <c r="E21" s="44">
        <v>3620</v>
      </c>
      <c r="F21" s="5" t="str">
        <f>IF(C21=0,"",INDEX(Nimet!$A$2:$D$251,C21,4))</f>
        <v>Halavaara Kari, PT 75</v>
      </c>
      <c r="G21" s="43"/>
      <c r="H21" s="34"/>
      <c r="I21" s="25"/>
      <c r="J21" s="25"/>
      <c r="K21" s="3"/>
    </row>
    <row r="22" spans="3:11" ht="14.25" customHeight="1">
      <c r="C22" s="20">
        <v>72</v>
      </c>
      <c r="D22" s="50">
        <v>12</v>
      </c>
      <c r="E22" s="45"/>
      <c r="F22" s="4" t="str">
        <f>IF(C22=0,"",INDEX(Nimet!$A$2:$D$251,C22,4))</f>
        <v>Sorvisto Mika, Vana</v>
      </c>
      <c r="G22" s="33"/>
      <c r="H22" s="25"/>
      <c r="I22" s="123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>
        <v>71</v>
      </c>
      <c r="D25" s="49">
        <v>15</v>
      </c>
      <c r="E25" s="44">
        <v>4255</v>
      </c>
      <c r="F25" s="5" t="str">
        <f>IF(C25=0,"",INDEX(Nimet!$A$2:$D$251,C25,4))</f>
        <v>Kantola Roope, TuKa</v>
      </c>
      <c r="G25" s="43"/>
      <c r="H25" s="33"/>
      <c r="I25" s="23"/>
      <c r="J25" s="25"/>
      <c r="K25" s="3"/>
    </row>
    <row r="26" spans="3:11" ht="14.25" customHeight="1">
      <c r="C26" s="20">
        <v>70</v>
      </c>
      <c r="D26" s="50">
        <v>16</v>
      </c>
      <c r="E26" s="45"/>
      <c r="F26" s="4" t="str">
        <f>IF(C26=0,"",INDEX(Nimet!$A$2:$D$251,C26,4))</f>
        <v>Kantola Roni, TuKa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>
        <v>40</v>
      </c>
      <c r="D29" s="49">
        <v>17</v>
      </c>
      <c r="E29" s="44">
        <v>4355</v>
      </c>
      <c r="F29" s="5" t="str">
        <f>IF(C29=0,"",INDEX(Nimet!$A$2:$D$251,C29,4))</f>
        <v>Ågren Pekka, OPT-86</v>
      </c>
      <c r="G29" s="40"/>
      <c r="H29" s="23"/>
      <c r="I29" s="23"/>
      <c r="J29" s="25"/>
      <c r="K29" s="3"/>
    </row>
    <row r="30" spans="3:11" ht="14.25" customHeight="1">
      <c r="C30" s="20">
        <v>36</v>
      </c>
      <c r="D30" s="50">
        <v>18</v>
      </c>
      <c r="E30" s="45"/>
      <c r="F30" s="4" t="str">
        <f>IF(C30=0,"",INDEX(Nimet!$A$2:$D$251,C30,4))</f>
        <v>Perkkiö Tuomas, OPT-86</v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>
        <v>67</v>
      </c>
      <c r="D33" s="49">
        <v>21</v>
      </c>
      <c r="E33" s="44">
        <v>2846</v>
      </c>
      <c r="F33" s="5" t="str">
        <f>IF(C33=0,"",INDEX(Nimet!$A$2:$D$251,C33,4))</f>
        <v>Suvanto Leila, SeSi</v>
      </c>
      <c r="G33" s="40"/>
      <c r="H33" s="25"/>
      <c r="I33" s="34"/>
      <c r="J33" s="25"/>
      <c r="K33" s="3"/>
    </row>
    <row r="34" spans="3:11" ht="14.25" customHeight="1">
      <c r="C34" s="20">
        <v>2</v>
      </c>
      <c r="D34" s="50">
        <v>22</v>
      </c>
      <c r="E34" s="45"/>
      <c r="F34" s="4" t="str">
        <f>IF(C34=0,"",INDEX(Nimet!$A$2:$D$251,C34,4))</f>
        <v>Hynninen Antti, Hammarby IF</v>
      </c>
      <c r="G34" s="32"/>
      <c r="H34" s="42"/>
      <c r="I34" s="25"/>
      <c r="J34" s="25"/>
      <c r="K34" s="3"/>
    </row>
    <row r="35" spans="3:11" ht="14.25" customHeight="1">
      <c r="C35" s="20">
        <v>35</v>
      </c>
      <c r="D35" s="49">
        <v>23</v>
      </c>
      <c r="E35" s="44">
        <v>4164</v>
      </c>
      <c r="F35" s="5" t="str">
        <f>IF(C35=0,"",INDEX(Nimet!$A$2:$D$251,C35,4))</f>
        <v>Perkkiö Markus, OPT-86</v>
      </c>
      <c r="G35" s="43"/>
      <c r="H35" s="33"/>
      <c r="I35" s="25"/>
      <c r="J35" s="25"/>
      <c r="K35" s="3"/>
    </row>
    <row r="36" spans="3:11" ht="14.25" customHeight="1">
      <c r="C36" s="20">
        <v>4</v>
      </c>
      <c r="D36" s="50">
        <v>24</v>
      </c>
      <c r="E36" s="45"/>
      <c r="F36" s="4" t="str">
        <f>IF(C36=0,"",INDEX(Nimet!$A$2:$D$251,C36,4))</f>
        <v>Kallio Esa, HIK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>
        <v>19</v>
      </c>
      <c r="D39" s="49">
        <v>25</v>
      </c>
      <c r="E39" s="44">
        <v>4035</v>
      </c>
      <c r="F39" s="5" t="str">
        <f>IF(C39=0,"",INDEX(Nimet!$A$2:$D$251,C39,4))</f>
        <v>Lundström Anders, MBF</v>
      </c>
      <c r="G39" s="40"/>
      <c r="H39" s="23"/>
      <c r="I39" s="25"/>
      <c r="J39" s="26"/>
    </row>
    <row r="40" spans="3:10" ht="14.25" customHeight="1">
      <c r="C40" s="20">
        <v>21</v>
      </c>
      <c r="D40" s="50">
        <v>26</v>
      </c>
      <c r="E40" s="45"/>
      <c r="F40" s="4" t="str">
        <f>IF(C40=0,"",INDEX(Nimet!$A$2:$D$251,C40,4))</f>
        <v>Lundström Thomas, MBF</v>
      </c>
      <c r="G40" s="32"/>
      <c r="H40" s="41"/>
      <c r="I40" s="25"/>
      <c r="J40" s="26"/>
    </row>
    <row r="41" spans="3:10" ht="14.25" customHeight="1">
      <c r="C41" s="20">
        <v>34</v>
      </c>
      <c r="D41" s="49">
        <v>27</v>
      </c>
      <c r="E41" s="44">
        <v>3592</v>
      </c>
      <c r="F41" s="5" t="str">
        <f>IF(C41=0,"",INDEX(Nimet!$A$2:$D$251,C41,4))</f>
        <v>Palomaa Kristian, OPT-86</v>
      </c>
      <c r="G41" s="43"/>
      <c r="H41" s="34"/>
      <c r="I41" s="25"/>
      <c r="J41" s="26"/>
    </row>
    <row r="42" spans="3:10" ht="14.25" customHeight="1">
      <c r="C42" s="20">
        <v>37</v>
      </c>
      <c r="D42" s="50">
        <v>28</v>
      </c>
      <c r="E42" s="45"/>
      <c r="F42" s="4" t="str">
        <f>IF(C42=0,"",INDEX(Nimet!$A$2:$D$251,C42,4))</f>
        <v>Vimpari Lasse, OPT-86</v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>
        <v>16</v>
      </c>
      <c r="D45" s="49">
        <v>31</v>
      </c>
      <c r="E45" s="44">
        <v>4380</v>
      </c>
      <c r="F45" s="5" t="str">
        <f>IF(C45=0,"",INDEX(Nimet!$A$2:$D$251,C45,4))</f>
        <v>Miettinen Esa, KuPTS</v>
      </c>
      <c r="G45" s="43"/>
      <c r="H45" s="33"/>
      <c r="I45" s="23"/>
      <c r="J45" s="26"/>
    </row>
    <row r="46" spans="3:10" ht="14.25" customHeight="1">
      <c r="C46" s="20">
        <v>15</v>
      </c>
      <c r="D46" s="50">
        <v>32</v>
      </c>
      <c r="E46" s="45"/>
      <c r="F46" s="4" t="str">
        <f>IF(C46=0,"",INDEX(Nimet!$A$2:$D$251,C46,4))</f>
        <v>Makkonen Henri,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K46"/>
  <sheetViews>
    <sheetView showGridLines="0" zoomScale="75" zoomScaleNormal="75" zoomScaleSheetLayoutView="75" zoomScalePageLayoutView="0" workbookViewId="0" topLeftCell="A1">
      <selection activeCell="F27" sqref="F27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C1:K28"/>
  <sheetViews>
    <sheetView showGridLines="0" zoomScale="75" zoomScaleNormal="75" zoomScaleSheetLayoutView="80" zoomScalePageLayoutView="0" workbookViewId="0" topLeftCell="A1">
      <selection activeCell="A1" sqref="A1:IV1638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C1:J17"/>
  <sheetViews>
    <sheetView showGridLines="0" zoomScale="75" zoomScaleNormal="75" zoomScalePageLayoutView="0" workbookViewId="0" topLeftCell="A1">
      <selection activeCell="H4" sqref="H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zoomScale="75" zoomScaleNormal="75" zoomScalePageLayoutView="0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35">
        <v>1</v>
      </c>
      <c r="G9" s="133"/>
      <c r="H9" s="133"/>
      <c r="I9" s="133"/>
      <c r="J9" s="134"/>
      <c r="K9" s="135">
        <v>2</v>
      </c>
      <c r="L9" s="136"/>
      <c r="M9" s="136"/>
      <c r="N9" s="136"/>
      <c r="O9" s="137"/>
      <c r="P9" s="135">
        <v>3</v>
      </c>
      <c r="Q9" s="136"/>
      <c r="R9" s="136"/>
      <c r="S9" s="136"/>
      <c r="T9" s="137"/>
      <c r="U9" s="135">
        <v>4</v>
      </c>
      <c r="V9" s="136"/>
      <c r="W9" s="136"/>
      <c r="X9" s="136"/>
      <c r="Y9" s="137"/>
      <c r="Z9" s="135">
        <v>5</v>
      </c>
      <c r="AA9" s="136"/>
      <c r="AB9" s="136"/>
      <c r="AC9" s="136"/>
      <c r="AD9" s="137"/>
      <c r="AE9" s="135">
        <v>6</v>
      </c>
      <c r="AF9" s="136"/>
      <c r="AG9" s="136"/>
      <c r="AH9" s="136"/>
      <c r="AI9" s="137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30"/>
      <c r="G10" s="131"/>
      <c r="H10" s="131"/>
      <c r="I10" s="131"/>
      <c r="J10" s="132"/>
      <c r="K10" s="127" t="str">
        <f>CONCATENATE(AC34,"-",AE34)</f>
        <v>0-0</v>
      </c>
      <c r="L10" s="128"/>
      <c r="M10" s="128"/>
      <c r="N10" s="128"/>
      <c r="O10" s="129"/>
      <c r="P10" s="127" t="str">
        <f>CONCATENATE(AC26,"-",AE26)</f>
        <v>0-0</v>
      </c>
      <c r="Q10" s="128"/>
      <c r="R10" s="128"/>
      <c r="S10" s="128"/>
      <c r="T10" s="129"/>
      <c r="U10" s="127" t="str">
        <f>CONCATENATE(AC22,"-",AE22)</f>
        <v>0-0</v>
      </c>
      <c r="V10" s="128"/>
      <c r="W10" s="128"/>
      <c r="X10" s="128"/>
      <c r="Y10" s="129"/>
      <c r="Z10" s="127" t="str">
        <f>CONCATENATE(AC18,"-",AE18)</f>
        <v>0-0</v>
      </c>
      <c r="AA10" s="128"/>
      <c r="AB10" s="128"/>
      <c r="AC10" s="128"/>
      <c r="AD10" s="129"/>
      <c r="AE10" s="127" t="str">
        <f>CONCATENATE(AC30,"-",AE30)</f>
        <v>0-0</v>
      </c>
      <c r="AF10" s="128"/>
      <c r="AG10" s="128"/>
      <c r="AH10" s="128"/>
      <c r="AI10" s="129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27" t="str">
        <f>CONCATENATE(AE34,"-",AC34)</f>
        <v>0-0</v>
      </c>
      <c r="G11" s="128"/>
      <c r="H11" s="128"/>
      <c r="I11" s="128"/>
      <c r="J11" s="129"/>
      <c r="K11" s="130"/>
      <c r="L11" s="131"/>
      <c r="M11" s="131"/>
      <c r="N11" s="131"/>
      <c r="O11" s="132"/>
      <c r="P11" s="127" t="str">
        <f>CONCATENATE(AC31,"-",AE31)</f>
        <v>0-0</v>
      </c>
      <c r="Q11" s="128"/>
      <c r="R11" s="128"/>
      <c r="S11" s="128"/>
      <c r="T11" s="129"/>
      <c r="U11" s="127" t="str">
        <f>CONCATENATE(AC19,"-",AE19)</f>
        <v>0-0</v>
      </c>
      <c r="V11" s="128"/>
      <c r="W11" s="128"/>
      <c r="X11" s="128"/>
      <c r="Y11" s="129"/>
      <c r="Z11" s="127" t="str">
        <f>CONCATENATE(AC27,"-",AE27)</f>
        <v>0-0</v>
      </c>
      <c r="AA11" s="128"/>
      <c r="AB11" s="128"/>
      <c r="AC11" s="128"/>
      <c r="AD11" s="129"/>
      <c r="AE11" s="127" t="str">
        <f>CONCATENATE(AC23,"-",AE23)</f>
        <v>0-0</v>
      </c>
      <c r="AF11" s="133"/>
      <c r="AG11" s="133"/>
      <c r="AH11" s="133"/>
      <c r="AI11" s="134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27" t="str">
        <f>CONCATENATE(AE26,"-",AC26)</f>
        <v>0-0</v>
      </c>
      <c r="G12" s="128"/>
      <c r="H12" s="128"/>
      <c r="I12" s="128"/>
      <c r="J12" s="129"/>
      <c r="K12" s="127" t="str">
        <f>CONCATENATE(AE31,"-",AC31)</f>
        <v>0-0</v>
      </c>
      <c r="L12" s="128"/>
      <c r="M12" s="128"/>
      <c r="N12" s="128"/>
      <c r="O12" s="129"/>
      <c r="P12" s="130"/>
      <c r="Q12" s="131"/>
      <c r="R12" s="131"/>
      <c r="S12" s="131"/>
      <c r="T12" s="132"/>
      <c r="U12" s="127" t="str">
        <f>CONCATENATE(AC35,"-",AE35)</f>
        <v>0-0</v>
      </c>
      <c r="V12" s="128"/>
      <c r="W12" s="128"/>
      <c r="X12" s="128"/>
      <c r="Y12" s="129"/>
      <c r="Z12" s="127" t="str">
        <f>CONCATENATE(AC24,"-",AE24)</f>
        <v>0-0</v>
      </c>
      <c r="AA12" s="128"/>
      <c r="AB12" s="128"/>
      <c r="AC12" s="128"/>
      <c r="AD12" s="129"/>
      <c r="AE12" s="127" t="str">
        <f>CONCATENATE(AC20,"-",AE20)</f>
        <v>0-0</v>
      </c>
      <c r="AF12" s="128"/>
      <c r="AG12" s="128"/>
      <c r="AH12" s="128"/>
      <c r="AI12" s="129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27" t="str">
        <f>CONCATENATE(AE22,"-",AC22)</f>
        <v>0-0</v>
      </c>
      <c r="G13" s="128"/>
      <c r="H13" s="128"/>
      <c r="I13" s="128"/>
      <c r="J13" s="129"/>
      <c r="K13" s="127" t="str">
        <f>CONCATENATE(AE19,"-",AC19)</f>
        <v>0-0</v>
      </c>
      <c r="L13" s="128"/>
      <c r="M13" s="128"/>
      <c r="N13" s="128"/>
      <c r="O13" s="129"/>
      <c r="P13" s="127" t="str">
        <f>CONCATENATE(AE35,"-",AC35)</f>
        <v>0-0</v>
      </c>
      <c r="Q13" s="128"/>
      <c r="R13" s="128"/>
      <c r="S13" s="128"/>
      <c r="T13" s="129"/>
      <c r="U13" s="130"/>
      <c r="V13" s="131"/>
      <c r="W13" s="131"/>
      <c r="X13" s="131"/>
      <c r="Y13" s="132"/>
      <c r="Z13" s="127" t="str">
        <f>CONCATENATE(AC32,"-",AE32)</f>
        <v>0-0</v>
      </c>
      <c r="AA13" s="128"/>
      <c r="AB13" s="128"/>
      <c r="AC13" s="128"/>
      <c r="AD13" s="129"/>
      <c r="AE13" s="127" t="str">
        <f>CONCATENATE(AC28,"-",AE28)</f>
        <v>0-0</v>
      </c>
      <c r="AF13" s="128"/>
      <c r="AG13" s="128"/>
      <c r="AH13" s="128"/>
      <c r="AI13" s="129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27" t="str">
        <f>CONCATENATE(AE18,"-",AC18)</f>
        <v>0-0</v>
      </c>
      <c r="G14" s="128"/>
      <c r="H14" s="128"/>
      <c r="I14" s="128"/>
      <c r="J14" s="129"/>
      <c r="K14" s="127" t="str">
        <f>CONCATENATE(AE27,"-",AC27)</f>
        <v>0-0</v>
      </c>
      <c r="L14" s="128"/>
      <c r="M14" s="128"/>
      <c r="N14" s="128"/>
      <c r="O14" s="129"/>
      <c r="P14" s="127" t="str">
        <f>CONCATENATE(AE24,"-",AC24)</f>
        <v>0-0</v>
      </c>
      <c r="Q14" s="128"/>
      <c r="R14" s="128"/>
      <c r="S14" s="128"/>
      <c r="T14" s="129"/>
      <c r="U14" s="127" t="str">
        <f>CONCATENATE(AE32,"-",AC32)</f>
        <v>0-0</v>
      </c>
      <c r="V14" s="128"/>
      <c r="W14" s="128"/>
      <c r="X14" s="128"/>
      <c r="Y14" s="129"/>
      <c r="Z14" s="130"/>
      <c r="AA14" s="131"/>
      <c r="AB14" s="131"/>
      <c r="AC14" s="131"/>
      <c r="AD14" s="132"/>
      <c r="AE14" s="127" t="str">
        <f>CONCATENATE(AC36,"-",AE36)</f>
        <v>0-0</v>
      </c>
      <c r="AF14" s="128"/>
      <c r="AG14" s="128"/>
      <c r="AH14" s="128"/>
      <c r="AI14" s="129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27" t="str">
        <f>CONCATENATE(AE30,"-",AC30)</f>
        <v>0-0</v>
      </c>
      <c r="G15" s="128"/>
      <c r="H15" s="128"/>
      <c r="I15" s="128"/>
      <c r="J15" s="129"/>
      <c r="K15" s="127" t="str">
        <f>CONCATENATE(AE23,"-",AC23)</f>
        <v>0-0</v>
      </c>
      <c r="L15" s="128"/>
      <c r="M15" s="128"/>
      <c r="N15" s="128"/>
      <c r="O15" s="129"/>
      <c r="P15" s="127" t="str">
        <f>CONCATENATE(AE20,"-",AC20)</f>
        <v>0-0</v>
      </c>
      <c r="Q15" s="128"/>
      <c r="R15" s="128"/>
      <c r="S15" s="128"/>
      <c r="T15" s="129"/>
      <c r="U15" s="127" t="str">
        <f>CONCATENATE(AE28,"-",AC28)</f>
        <v>0-0</v>
      </c>
      <c r="V15" s="128"/>
      <c r="W15" s="128"/>
      <c r="X15" s="128"/>
      <c r="Y15" s="129"/>
      <c r="Z15" s="127" t="str">
        <f>CONCATENATE(AE36,"-",AC36)</f>
        <v>0-0</v>
      </c>
      <c r="AA15" s="128"/>
      <c r="AB15" s="128"/>
      <c r="AC15" s="128"/>
      <c r="AD15" s="129"/>
      <c r="AE15" s="130"/>
      <c r="AF15" s="131"/>
      <c r="AG15" s="131"/>
      <c r="AH15" s="131"/>
      <c r="AI15" s="132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AE13:AI13"/>
    <mergeCell ref="AE14:AI14"/>
    <mergeCell ref="AE15:AI15"/>
    <mergeCell ref="AE9:AI9"/>
    <mergeCell ref="AE10:AI10"/>
    <mergeCell ref="AE11:AI11"/>
    <mergeCell ref="AE12:AI12"/>
    <mergeCell ref="Z15:AD15"/>
    <mergeCell ref="F10:J10"/>
    <mergeCell ref="P15:T15"/>
    <mergeCell ref="P14:T14"/>
    <mergeCell ref="F11:J11"/>
    <mergeCell ref="F12:J12"/>
    <mergeCell ref="F13:J13"/>
    <mergeCell ref="K12:O12"/>
    <mergeCell ref="K13:O13"/>
    <mergeCell ref="F14:J14"/>
    <mergeCell ref="Z9:AD9"/>
    <mergeCell ref="Z10:AD10"/>
    <mergeCell ref="Z11:AD11"/>
    <mergeCell ref="Z12:AD12"/>
    <mergeCell ref="Z13:AD13"/>
    <mergeCell ref="Z14:AD14"/>
    <mergeCell ref="F15:J15"/>
    <mergeCell ref="F9:J9"/>
    <mergeCell ref="K9:O9"/>
    <mergeCell ref="K10:O10"/>
    <mergeCell ref="K11:O11"/>
    <mergeCell ref="K14:O14"/>
    <mergeCell ref="K15:O15"/>
    <mergeCell ref="U9:Y9"/>
    <mergeCell ref="U10:Y10"/>
    <mergeCell ref="U11:Y11"/>
    <mergeCell ref="P11:T11"/>
    <mergeCell ref="P10:T10"/>
    <mergeCell ref="P9:T9"/>
    <mergeCell ref="U14:Y14"/>
    <mergeCell ref="U15:Y15"/>
    <mergeCell ref="P13:T13"/>
    <mergeCell ref="P12:T12"/>
    <mergeCell ref="U12:Y12"/>
    <mergeCell ref="U13:Y13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8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C13" sqref="C13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165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127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124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6"/>
      <c r="G9" s="136"/>
      <c r="H9" s="136"/>
      <c r="I9" s="137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6"/>
      <c r="AA9" s="136"/>
      <c r="AB9" s="136"/>
      <c r="AC9" s="137"/>
      <c r="AD9" s="135" t="s">
        <v>1</v>
      </c>
      <c r="AE9" s="136"/>
      <c r="AF9" s="136"/>
      <c r="AG9" s="136"/>
      <c r="AH9" s="137"/>
      <c r="AI9" s="29" t="s">
        <v>2</v>
      </c>
    </row>
    <row r="10" spans="1:35" ht="14.25" customHeight="1">
      <c r="A10" s="20">
        <v>54</v>
      </c>
      <c r="B10" s="30">
        <v>1</v>
      </c>
      <c r="C10" s="36">
        <v>1832</v>
      </c>
      <c r="D10" s="14" t="str">
        <f>IF(A10=0,"",INDEX(Nimet!$A$2:$D$251,A10,4))</f>
        <v>Nyberg Jan, PT Espoo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75</v>
      </c>
      <c r="B11" s="30">
        <v>2</v>
      </c>
      <c r="C11" s="36">
        <v>1380</v>
      </c>
      <c r="D11" s="14" t="str">
        <f>IF(A11=0,"",INDEX(Nimet!$A$2:$D$251,A11,4))</f>
        <v>Pitkänen Tatu, Wega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78</v>
      </c>
      <c r="B12" s="30">
        <v>3</v>
      </c>
      <c r="C12" s="36">
        <v>1262</v>
      </c>
      <c r="D12" s="14" t="str">
        <f>IF(A12=0,"",INDEX(Nimet!$A$2:$D$251,A12,4))</f>
        <v>Annunen Jani, YNM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Nyberg Jan, PT Espoo  -  Annunen Jani, YNM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Pitkänen Tatu, Wega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Nyberg Jan, PT Espoo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Pitkänen Tatu, Wega  -  Annunen Jani, YNM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Nyberg Jan, PT Espoo  -  Pitkänen Tatu, Wega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Annunen Jani, YNM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46</v>
      </c>
      <c r="C27" s="31"/>
      <c r="D27" s="31"/>
    </row>
    <row r="28" spans="2:35" ht="14.25" customHeight="1">
      <c r="B28" s="12"/>
      <c r="C28" s="13"/>
      <c r="D28" s="14"/>
      <c r="E28" s="135">
        <v>1</v>
      </c>
      <c r="F28" s="136"/>
      <c r="G28" s="136"/>
      <c r="H28" s="136"/>
      <c r="I28" s="137"/>
      <c r="J28" s="135">
        <v>2</v>
      </c>
      <c r="K28" s="136"/>
      <c r="L28" s="136"/>
      <c r="M28" s="136"/>
      <c r="N28" s="137"/>
      <c r="O28" s="135">
        <v>3</v>
      </c>
      <c r="P28" s="136"/>
      <c r="Q28" s="136"/>
      <c r="R28" s="136"/>
      <c r="S28" s="137"/>
      <c r="T28" s="135">
        <v>4</v>
      </c>
      <c r="U28" s="136"/>
      <c r="V28" s="136"/>
      <c r="W28" s="136"/>
      <c r="X28" s="137"/>
      <c r="Y28" s="135" t="s">
        <v>0</v>
      </c>
      <c r="Z28" s="136"/>
      <c r="AA28" s="136"/>
      <c r="AB28" s="136"/>
      <c r="AC28" s="137"/>
      <c r="AD28" s="135" t="s">
        <v>1</v>
      </c>
      <c r="AE28" s="136"/>
      <c r="AF28" s="136"/>
      <c r="AG28" s="136"/>
      <c r="AH28" s="137"/>
      <c r="AI28" s="29" t="s">
        <v>2</v>
      </c>
    </row>
    <row r="29" spans="1:35" ht="14.25" customHeight="1">
      <c r="A29" s="20">
        <v>17</v>
      </c>
      <c r="B29" s="30">
        <v>1</v>
      </c>
      <c r="C29" s="36">
        <v>1763</v>
      </c>
      <c r="D29" s="14" t="str">
        <f>IF(A29=0,"",INDEX(Nimet!$A$2:$D$251,A29,4))</f>
        <v>Rissanen Patrik, KuPTS</v>
      </c>
      <c r="E29" s="130"/>
      <c r="F29" s="131"/>
      <c r="G29" s="131"/>
      <c r="H29" s="131"/>
      <c r="I29" s="132"/>
      <c r="J29" s="127" t="str">
        <f>CONCATENATE(AB41,"-",AD41)</f>
        <v>0-0</v>
      </c>
      <c r="K29" s="128"/>
      <c r="L29" s="128"/>
      <c r="M29" s="128"/>
      <c r="N29" s="129"/>
      <c r="O29" s="127" t="str">
        <f>CONCATENATE(AB35,"-",AD35)</f>
        <v>0-0</v>
      </c>
      <c r="P29" s="128"/>
      <c r="Q29" s="128"/>
      <c r="R29" s="128"/>
      <c r="S29" s="129"/>
      <c r="T29" s="127" t="str">
        <f>CONCATENATE(AB38,"-",AD38)</f>
        <v>0-0</v>
      </c>
      <c r="U29" s="128"/>
      <c r="V29" s="128"/>
      <c r="W29" s="128"/>
      <c r="X29" s="129"/>
      <c r="Y29" s="135" t="str">
        <f>CONCATENATE(AF35+AF38+AF41,"-",AH35+AH38+AH41)</f>
        <v>0-0</v>
      </c>
      <c r="Z29" s="136"/>
      <c r="AA29" s="136"/>
      <c r="AB29" s="136"/>
      <c r="AC29" s="137"/>
      <c r="AD29" s="135" t="str">
        <f>CONCATENATE(AB35+AB38+AB41,"-",AD35+AD38+AD41)</f>
        <v>0-0</v>
      </c>
      <c r="AE29" s="136"/>
      <c r="AF29" s="136"/>
      <c r="AG29" s="136"/>
      <c r="AH29" s="137"/>
      <c r="AI29" s="70"/>
    </row>
    <row r="30" spans="1:35" ht="14.25" customHeight="1">
      <c r="A30" s="20">
        <v>25</v>
      </c>
      <c r="B30" s="30">
        <v>2</v>
      </c>
      <c r="C30" s="36">
        <v>1555</v>
      </c>
      <c r="D30" s="14" t="str">
        <f>IF(A30=0,"",INDEX(Nimet!$A$2:$D$251,A30,4))</f>
        <v>Vastavuo Viivi-Mari, MBF</v>
      </c>
      <c r="E30" s="127" t="str">
        <f>CONCATENATE(AD41,"-",AB41)</f>
        <v>0-0</v>
      </c>
      <c r="F30" s="128"/>
      <c r="G30" s="128"/>
      <c r="H30" s="128"/>
      <c r="I30" s="129"/>
      <c r="J30" s="130"/>
      <c r="K30" s="131"/>
      <c r="L30" s="131"/>
      <c r="M30" s="131"/>
      <c r="N30" s="132"/>
      <c r="O30" s="127" t="str">
        <f>CONCATENATE(AB39,"-",AD39)</f>
        <v>0-0</v>
      </c>
      <c r="P30" s="128"/>
      <c r="Q30" s="128"/>
      <c r="R30" s="128"/>
      <c r="S30" s="129"/>
      <c r="T30" s="127" t="str">
        <f>CONCATENATE(AB36,"-",AD36)</f>
        <v>0-0</v>
      </c>
      <c r="U30" s="128"/>
      <c r="V30" s="128"/>
      <c r="W30" s="128"/>
      <c r="X30" s="129"/>
      <c r="Y30" s="135" t="str">
        <f>CONCATENATE(AF36+AF39+AH41,"-",AH36+AH39+AF41)</f>
        <v>0-0</v>
      </c>
      <c r="Z30" s="136"/>
      <c r="AA30" s="136"/>
      <c r="AB30" s="136"/>
      <c r="AC30" s="137"/>
      <c r="AD30" s="135" t="str">
        <f>CONCATENATE(AB36+AB39+AD41,"-",AD36+AD39+AB41)</f>
        <v>0-0</v>
      </c>
      <c r="AE30" s="136"/>
      <c r="AF30" s="136"/>
      <c r="AG30" s="136"/>
      <c r="AH30" s="137"/>
      <c r="AI30" s="70"/>
    </row>
    <row r="31" spans="1:35" ht="14.25" customHeight="1">
      <c r="A31" s="20">
        <v>81</v>
      </c>
      <c r="B31" s="30">
        <v>3</v>
      </c>
      <c r="C31" s="36">
        <v>1252</v>
      </c>
      <c r="D31" s="14" t="str">
        <f>IF(A31=0,"",INDEX(Nimet!$A$2:$D$251,A31,4))</f>
        <v>Marttila-Tornio Olli, YNM</v>
      </c>
      <c r="E31" s="127" t="str">
        <f>CONCATENATE(AD35,"-",AB35)</f>
        <v>0-0</v>
      </c>
      <c r="F31" s="128"/>
      <c r="G31" s="128"/>
      <c r="H31" s="128"/>
      <c r="I31" s="129"/>
      <c r="J31" s="127" t="str">
        <f>CONCATENATE(AD39,"-",AB39)</f>
        <v>0-0</v>
      </c>
      <c r="K31" s="128"/>
      <c r="L31" s="128"/>
      <c r="M31" s="128"/>
      <c r="N31" s="129"/>
      <c r="O31" s="130"/>
      <c r="P31" s="131"/>
      <c r="Q31" s="131"/>
      <c r="R31" s="131"/>
      <c r="S31" s="132"/>
      <c r="T31" s="127" t="str">
        <f>CONCATENATE(AB42,"-",AD42)</f>
        <v>0-0</v>
      </c>
      <c r="U31" s="128"/>
      <c r="V31" s="128"/>
      <c r="W31" s="128"/>
      <c r="X31" s="129"/>
      <c r="Y31" s="135" t="str">
        <f>CONCATENATE(AH35+AH39+AF42,"-",AF35+AF39+AH42)</f>
        <v>0-0</v>
      </c>
      <c r="Z31" s="136"/>
      <c r="AA31" s="136"/>
      <c r="AB31" s="136"/>
      <c r="AC31" s="137"/>
      <c r="AD31" s="135" t="str">
        <f>CONCATENATE(AD35+AD39+AB42,"-",AB35+AB39+AD42)</f>
        <v>0-0</v>
      </c>
      <c r="AE31" s="136"/>
      <c r="AF31" s="136"/>
      <c r="AG31" s="136"/>
      <c r="AH31" s="137"/>
      <c r="AI31" s="70"/>
    </row>
    <row r="32" spans="1:35" ht="14.25" customHeight="1">
      <c r="A32" s="20">
        <v>13</v>
      </c>
      <c r="B32" s="30">
        <v>4</v>
      </c>
      <c r="C32" s="36">
        <v>0</v>
      </c>
      <c r="D32" s="14" t="str">
        <f>IF(A32=0,"",INDEX(Nimet!$A$2:$D$251,A32,4))</f>
        <v>Skåtar Ville, KoKu</v>
      </c>
      <c r="E32" s="127" t="str">
        <f>CONCATENATE(AD38,"-",AB38)</f>
        <v>0-0</v>
      </c>
      <c r="F32" s="128"/>
      <c r="G32" s="128"/>
      <c r="H32" s="128"/>
      <c r="I32" s="129"/>
      <c r="J32" s="127" t="str">
        <f>CONCATENATE(AD36,"-",AB36)</f>
        <v>0-0</v>
      </c>
      <c r="K32" s="128"/>
      <c r="L32" s="128"/>
      <c r="M32" s="128"/>
      <c r="N32" s="129"/>
      <c r="O32" s="127" t="str">
        <f>CONCATENATE(AD42,"-",AB42)</f>
        <v>0-0</v>
      </c>
      <c r="P32" s="128"/>
      <c r="Q32" s="128"/>
      <c r="R32" s="128"/>
      <c r="S32" s="129"/>
      <c r="T32" s="130"/>
      <c r="U32" s="131"/>
      <c r="V32" s="131"/>
      <c r="W32" s="131"/>
      <c r="X32" s="132"/>
      <c r="Y32" s="135" t="str">
        <f>CONCATENATE(AH36+AH38+AH42,"-",AF36+AF38+AF42)</f>
        <v>0-0</v>
      </c>
      <c r="Z32" s="136"/>
      <c r="AA32" s="136"/>
      <c r="AB32" s="136"/>
      <c r="AC32" s="137"/>
      <c r="AD32" s="135" t="str">
        <f>CONCATENATE(AD36+AD38+AD42,"-",AB36+AB38+AB42)</f>
        <v>0-0</v>
      </c>
      <c r="AE32" s="136"/>
      <c r="AF32" s="136"/>
      <c r="AG32" s="136"/>
      <c r="AH32" s="137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Rissanen Patrik, KuPTS  -  Marttila-Tornio Olli, YNM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Vastavuo Viivi-Mari, MBF  -  Skåtar Ville, KoKu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Rissanen Patrik, KuPTS  -  Skåtar Ville, KoKu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Vastavuo Viivi-Mari, MBF  -  Marttila-Tornio Olli, YNM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Rissanen Patrik, KuPTS  -  Vastavuo Viivi-Mari, MBF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Marttila-Tornio Olli, YNM  -  Skåtar Ville, KoKu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9:AC9"/>
    <mergeCell ref="AD9:AH9"/>
    <mergeCell ref="Y10:AC10"/>
    <mergeCell ref="AD10:AH10"/>
    <mergeCell ref="O9:S9"/>
    <mergeCell ref="T9:X9"/>
    <mergeCell ref="E9:I9"/>
    <mergeCell ref="J9:N9"/>
    <mergeCell ref="E10:I10"/>
    <mergeCell ref="J10:N10"/>
    <mergeCell ref="E11:I11"/>
    <mergeCell ref="J11:N11"/>
    <mergeCell ref="O11:S11"/>
    <mergeCell ref="T11:X11"/>
    <mergeCell ref="O10:S10"/>
    <mergeCell ref="T10:X10"/>
    <mergeCell ref="E12:I12"/>
    <mergeCell ref="J12:N12"/>
    <mergeCell ref="O12:S12"/>
    <mergeCell ref="T12:X12"/>
    <mergeCell ref="E13:I13"/>
    <mergeCell ref="J13:N13"/>
    <mergeCell ref="O13:S13"/>
    <mergeCell ref="T13:X13"/>
    <mergeCell ref="E28:I28"/>
    <mergeCell ref="J28:N28"/>
    <mergeCell ref="O28:S28"/>
    <mergeCell ref="T28:X28"/>
    <mergeCell ref="Y11:AC11"/>
    <mergeCell ref="AD11:AH11"/>
    <mergeCell ref="Y12:AC12"/>
    <mergeCell ref="AD12:AH12"/>
    <mergeCell ref="Y13:AC13"/>
    <mergeCell ref="AD13:AH13"/>
    <mergeCell ref="E29:I29"/>
    <mergeCell ref="J29:N29"/>
    <mergeCell ref="O29:S29"/>
    <mergeCell ref="T29:X29"/>
    <mergeCell ref="Y28:AC28"/>
    <mergeCell ref="AD28:AH28"/>
    <mergeCell ref="Y29:AC29"/>
    <mergeCell ref="AD29:AH29"/>
    <mergeCell ref="E30:I30"/>
    <mergeCell ref="J30:N30"/>
    <mergeCell ref="E31:I31"/>
    <mergeCell ref="J31:N31"/>
    <mergeCell ref="O31:S31"/>
    <mergeCell ref="T31:X31"/>
    <mergeCell ref="O30:S30"/>
    <mergeCell ref="T30:X30"/>
    <mergeCell ref="Y30:AC30"/>
    <mergeCell ref="AD30:AH30"/>
    <mergeCell ref="Y32:AC32"/>
    <mergeCell ref="AD32:AH32"/>
    <mergeCell ref="E32:I32"/>
    <mergeCell ref="J32:N32"/>
    <mergeCell ref="O32:S32"/>
    <mergeCell ref="T32:X32"/>
    <mergeCell ref="Y31:AC31"/>
    <mergeCell ref="AD31:AH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O44"/>
  <sheetViews>
    <sheetView showGridLines="0" zoomScale="75" zoomScaleNormal="75" zoomScalePageLayoutView="0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35">
        <v>1</v>
      </c>
      <c r="G9" s="133"/>
      <c r="H9" s="133"/>
      <c r="I9" s="133"/>
      <c r="J9" s="134"/>
      <c r="K9" s="135">
        <v>2</v>
      </c>
      <c r="L9" s="136"/>
      <c r="M9" s="136"/>
      <c r="N9" s="136"/>
      <c r="O9" s="137"/>
      <c r="P9" s="135">
        <v>3</v>
      </c>
      <c r="Q9" s="136"/>
      <c r="R9" s="136"/>
      <c r="S9" s="136"/>
      <c r="T9" s="137"/>
      <c r="U9" s="135">
        <v>4</v>
      </c>
      <c r="V9" s="136"/>
      <c r="W9" s="136"/>
      <c r="X9" s="136"/>
      <c r="Y9" s="137"/>
      <c r="Z9" s="135" t="s">
        <v>0</v>
      </c>
      <c r="AA9" s="133"/>
      <c r="AB9" s="133"/>
      <c r="AC9" s="133"/>
      <c r="AD9" s="134"/>
      <c r="AE9" s="135" t="s">
        <v>1</v>
      </c>
      <c r="AF9" s="133"/>
      <c r="AG9" s="133"/>
      <c r="AH9" s="133"/>
      <c r="AI9" s="134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30"/>
      <c r="G10" s="131"/>
      <c r="H10" s="131"/>
      <c r="I10" s="131"/>
      <c r="J10" s="132"/>
      <c r="K10" s="127" t="str">
        <f>CONCATENATE(AC22,"-",AE22)</f>
        <v>0-0</v>
      </c>
      <c r="L10" s="128"/>
      <c r="M10" s="128"/>
      <c r="N10" s="128"/>
      <c r="O10" s="129"/>
      <c r="P10" s="127" t="str">
        <f>CONCATENATE(AC16,"-",AE16)</f>
        <v>0-0</v>
      </c>
      <c r="Q10" s="128"/>
      <c r="R10" s="128"/>
      <c r="S10" s="128"/>
      <c r="T10" s="129"/>
      <c r="U10" s="127" t="str">
        <f>CONCATENATE(AC19,"-",AE19)</f>
        <v>0-0</v>
      </c>
      <c r="V10" s="128"/>
      <c r="W10" s="128"/>
      <c r="X10" s="128"/>
      <c r="Y10" s="129"/>
      <c r="Z10" s="135" t="str">
        <f>CONCATENATE(AG16+AG19+AG22,"-",AI16+AI19+AI22)</f>
        <v>0-0</v>
      </c>
      <c r="AA10" s="136"/>
      <c r="AB10" s="136"/>
      <c r="AC10" s="136"/>
      <c r="AD10" s="137"/>
      <c r="AE10" s="135" t="str">
        <f>CONCATENATE(AC16+AC19+AC22,"-",AE16+AE19+AE22)</f>
        <v>0-0</v>
      </c>
      <c r="AF10" s="136"/>
      <c r="AG10" s="136"/>
      <c r="AH10" s="136"/>
      <c r="AI10" s="137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27" t="str">
        <f>CONCATENATE(AE22,"-",AC22)</f>
        <v>0-0</v>
      </c>
      <c r="G11" s="128"/>
      <c r="H11" s="128"/>
      <c r="I11" s="128"/>
      <c r="J11" s="129"/>
      <c r="K11" s="130"/>
      <c r="L11" s="131"/>
      <c r="M11" s="131"/>
      <c r="N11" s="131"/>
      <c r="O11" s="132"/>
      <c r="P11" s="127" t="str">
        <f>CONCATENATE(AC20,"-",AE20)</f>
        <v>0-0</v>
      </c>
      <c r="Q11" s="128"/>
      <c r="R11" s="128"/>
      <c r="S11" s="128"/>
      <c r="T11" s="129"/>
      <c r="U11" s="127" t="str">
        <f>CONCATENATE(AC17,"-",AE17)</f>
        <v>0-0</v>
      </c>
      <c r="V11" s="128"/>
      <c r="W11" s="128"/>
      <c r="X11" s="128"/>
      <c r="Y11" s="129"/>
      <c r="Z11" s="135" t="str">
        <f>CONCATENATE(AG17+AG20+AI22,"-",AI17+AI20+AG22)</f>
        <v>0-0</v>
      </c>
      <c r="AA11" s="136"/>
      <c r="AB11" s="136"/>
      <c r="AC11" s="136"/>
      <c r="AD11" s="137"/>
      <c r="AE11" s="135" t="str">
        <f>CONCATENATE(AC17+AC20+AE22,"-",AE17+AE20+AC22)</f>
        <v>0-0</v>
      </c>
      <c r="AF11" s="136"/>
      <c r="AG11" s="136"/>
      <c r="AH11" s="136"/>
      <c r="AI11" s="137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27" t="str">
        <f>CONCATENATE(AE16,"-",AC16)</f>
        <v>0-0</v>
      </c>
      <c r="G12" s="128"/>
      <c r="H12" s="128"/>
      <c r="I12" s="128"/>
      <c r="J12" s="129"/>
      <c r="K12" s="127" t="str">
        <f>CONCATENATE(AE20,"-",AC20)</f>
        <v>0-0</v>
      </c>
      <c r="L12" s="128"/>
      <c r="M12" s="128"/>
      <c r="N12" s="128"/>
      <c r="O12" s="129"/>
      <c r="P12" s="130"/>
      <c r="Q12" s="131"/>
      <c r="R12" s="131"/>
      <c r="S12" s="131"/>
      <c r="T12" s="132"/>
      <c r="U12" s="127" t="str">
        <f>CONCATENATE(AC23,"-",AE23)</f>
        <v>0-0</v>
      </c>
      <c r="V12" s="128"/>
      <c r="W12" s="128"/>
      <c r="X12" s="128"/>
      <c r="Y12" s="129"/>
      <c r="Z12" s="135" t="str">
        <f>CONCATENATE(AI16+AI20+AG23,"-",AG16+AG20+AI23)</f>
        <v>0-0</v>
      </c>
      <c r="AA12" s="136"/>
      <c r="AB12" s="136"/>
      <c r="AC12" s="136"/>
      <c r="AD12" s="137"/>
      <c r="AE12" s="135" t="str">
        <f>CONCATENATE(AE16+AE20+AC23,"-",AC16+AC20+AE23)</f>
        <v>0-0</v>
      </c>
      <c r="AF12" s="136"/>
      <c r="AG12" s="136"/>
      <c r="AH12" s="136"/>
      <c r="AI12" s="137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27" t="str">
        <f>CONCATENATE(AE19,"-",AC19)</f>
        <v>0-0</v>
      </c>
      <c r="G13" s="128"/>
      <c r="H13" s="128"/>
      <c r="I13" s="128"/>
      <c r="J13" s="129"/>
      <c r="K13" s="127" t="str">
        <f>CONCATENATE(AE17,"-",AC17)</f>
        <v>0-0</v>
      </c>
      <c r="L13" s="128"/>
      <c r="M13" s="128"/>
      <c r="N13" s="128"/>
      <c r="O13" s="129"/>
      <c r="P13" s="127" t="str">
        <f>CONCATENATE(AE23,"-",AC23)</f>
        <v>0-0</v>
      </c>
      <c r="Q13" s="128"/>
      <c r="R13" s="128"/>
      <c r="S13" s="128"/>
      <c r="T13" s="129"/>
      <c r="U13" s="130"/>
      <c r="V13" s="131"/>
      <c r="W13" s="131"/>
      <c r="X13" s="131"/>
      <c r="Y13" s="132"/>
      <c r="Z13" s="135" t="str">
        <f>CONCATENATE(AI17+AI19+AI23,"-",AG17+AG19+AG23)</f>
        <v>0-0</v>
      </c>
      <c r="AA13" s="136"/>
      <c r="AB13" s="136"/>
      <c r="AC13" s="136"/>
      <c r="AD13" s="137"/>
      <c r="AE13" s="135" t="str">
        <f>CONCATENATE(AE17+AE19+AE23,"-",AC17+AC19+AC23)</f>
        <v>0-0</v>
      </c>
      <c r="AF13" s="136"/>
      <c r="AG13" s="136"/>
      <c r="AH13" s="136"/>
      <c r="AI13" s="137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U9:Y9"/>
    <mergeCell ref="U10:Y10"/>
    <mergeCell ref="U11:Y11"/>
    <mergeCell ref="U13:Y13"/>
    <mergeCell ref="P9:T9"/>
    <mergeCell ref="K9:O9"/>
    <mergeCell ref="K10:O10"/>
    <mergeCell ref="K11:O11"/>
    <mergeCell ref="P13:T13"/>
    <mergeCell ref="P12:T12"/>
    <mergeCell ref="U12:Y12"/>
    <mergeCell ref="Z9:AD9"/>
    <mergeCell ref="F11:J11"/>
    <mergeCell ref="F12:J12"/>
    <mergeCell ref="F13:J13"/>
    <mergeCell ref="K12:O12"/>
    <mergeCell ref="K13:O13"/>
    <mergeCell ref="F9:J9"/>
    <mergeCell ref="F10:J10"/>
    <mergeCell ref="Z12:AD12"/>
    <mergeCell ref="Z11:AD11"/>
    <mergeCell ref="Z10:AD10"/>
    <mergeCell ref="P11:T11"/>
    <mergeCell ref="P10:T10"/>
    <mergeCell ref="AE13:AI13"/>
    <mergeCell ref="AE9:AI9"/>
    <mergeCell ref="AE10:AI10"/>
    <mergeCell ref="AE11:AI11"/>
    <mergeCell ref="AE12:AI12"/>
    <mergeCell ref="Z13:AD13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zoomScalePageLayoutView="0" workbookViewId="0" topLeftCell="A1">
      <selection activeCell="C32" sqref="C3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165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127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124</v>
      </c>
      <c r="AI6" s="28"/>
      <c r="AJ6" s="28"/>
      <c r="AK6" s="28"/>
    </row>
    <row r="7" ht="15" customHeight="1">
      <c r="B7" s="9"/>
    </row>
    <row r="8" spans="2:4" ht="14.25" customHeight="1">
      <c r="B8" s="95" t="s">
        <v>47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6"/>
      <c r="G9" s="136"/>
      <c r="H9" s="136"/>
      <c r="I9" s="137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6"/>
      <c r="AA9" s="136"/>
      <c r="AB9" s="136"/>
      <c r="AC9" s="137"/>
      <c r="AD9" s="135" t="s">
        <v>1</v>
      </c>
      <c r="AE9" s="136"/>
      <c r="AF9" s="136"/>
      <c r="AG9" s="136"/>
      <c r="AH9" s="137"/>
      <c r="AI9" s="29" t="s">
        <v>2</v>
      </c>
    </row>
    <row r="10" spans="1:35" ht="14.25" customHeight="1">
      <c r="A10" s="20">
        <v>77</v>
      </c>
      <c r="B10" s="30">
        <v>1</v>
      </c>
      <c r="C10" s="36">
        <v>1613</v>
      </c>
      <c r="D10" s="14" t="str">
        <f>IF(A10=0,"",INDEX(Nimet!$A$2:$D$251,A10,4))</f>
        <v>Pitkänen Toni, Wega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44</v>
      </c>
      <c r="B11" s="30">
        <v>2</v>
      </c>
      <c r="C11" s="36">
        <v>1584</v>
      </c>
      <c r="D11" s="14" t="str">
        <f>IF(A11=0,"",INDEX(Nimet!$A$2:$D$251,A11,4))</f>
        <v>Kähtävä Konsta, Por-83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79</v>
      </c>
      <c r="B12" s="30">
        <v>3</v>
      </c>
      <c r="C12" s="36">
        <v>1180</v>
      </c>
      <c r="D12" s="14" t="str">
        <f>IF(A12=0,"",INDEX(Nimet!$A$2:$D$251,A12,4))</f>
        <v>Annunen Joni, YNM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>
        <v>9</v>
      </c>
      <c r="B13" s="30">
        <v>4</v>
      </c>
      <c r="C13" s="36">
        <v>0</v>
      </c>
      <c r="D13" s="14" t="str">
        <f>IF(A13=0,"",INDEX(Nimet!$A$2:$D$251,A13,4))</f>
        <v>Heikkilä Mathias, KoKu</v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126</v>
      </c>
      <c r="AK15" s="11"/>
    </row>
    <row r="16" spans="1:40" ht="14.25" customHeight="1">
      <c r="A16" s="15" t="s">
        <v>12</v>
      </c>
      <c r="B16" s="1" t="str">
        <f>CONCATENATE(D10,"  -  ",D12)</f>
        <v>Pitkänen Toni, Wega  -  Annunen Joni, YNM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Kähtävä Konsta, Por-83  -  Heikkilä Mathias, KoKu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Pitkänen Toni, Wega  -  Heikkilä Mathias, KoKu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Kähtävä Konsta, Por-83  -  Annunen Joni, YNM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Pitkänen Toni, Wega  -  Kähtävä Konsta, Por-83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Annunen Joni, YNM  -  Heikkilä Mathias, KoKu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48</v>
      </c>
      <c r="C27" s="31"/>
      <c r="D27" s="31"/>
    </row>
    <row r="28" spans="2:35" ht="14.25" customHeight="1">
      <c r="B28" s="12"/>
      <c r="C28" s="13"/>
      <c r="D28" s="14"/>
      <c r="E28" s="135">
        <v>1</v>
      </c>
      <c r="F28" s="136"/>
      <c r="G28" s="136"/>
      <c r="H28" s="136"/>
      <c r="I28" s="137"/>
      <c r="J28" s="135">
        <v>2</v>
      </c>
      <c r="K28" s="136"/>
      <c r="L28" s="136"/>
      <c r="M28" s="136"/>
      <c r="N28" s="137"/>
      <c r="O28" s="135">
        <v>3</v>
      </c>
      <c r="P28" s="136"/>
      <c r="Q28" s="136"/>
      <c r="R28" s="136"/>
      <c r="S28" s="137"/>
      <c r="T28" s="135">
        <v>4</v>
      </c>
      <c r="U28" s="136"/>
      <c r="V28" s="136"/>
      <c r="W28" s="136"/>
      <c r="X28" s="137"/>
      <c r="Y28" s="135" t="s">
        <v>0</v>
      </c>
      <c r="Z28" s="136"/>
      <c r="AA28" s="136"/>
      <c r="AB28" s="136"/>
      <c r="AC28" s="137"/>
      <c r="AD28" s="135" t="s">
        <v>1</v>
      </c>
      <c r="AE28" s="136"/>
      <c r="AF28" s="136"/>
      <c r="AG28" s="136"/>
      <c r="AH28" s="137"/>
      <c r="AI28" s="29" t="s">
        <v>2</v>
      </c>
    </row>
    <row r="29" spans="1:35" ht="14.25" customHeight="1">
      <c r="A29" s="20">
        <v>47</v>
      </c>
      <c r="B29" s="30">
        <v>1</v>
      </c>
      <c r="C29" s="36">
        <v>1518</v>
      </c>
      <c r="D29" s="14" t="str">
        <f>IF(A29=0,"",INDEX(Nimet!$A$2:$D$251,A29,4))</f>
        <v>Rissanen Elli, Por-83</v>
      </c>
      <c r="E29" s="130"/>
      <c r="F29" s="131"/>
      <c r="G29" s="131"/>
      <c r="H29" s="131"/>
      <c r="I29" s="132"/>
      <c r="J29" s="127" t="str">
        <f>CONCATENATE(AB41,"-",AD41)</f>
        <v>0-0</v>
      </c>
      <c r="K29" s="128"/>
      <c r="L29" s="128"/>
      <c r="M29" s="128"/>
      <c r="N29" s="129"/>
      <c r="O29" s="127" t="str">
        <f>CONCATENATE(AB35,"-",AD35)</f>
        <v>0-0</v>
      </c>
      <c r="P29" s="128"/>
      <c r="Q29" s="128"/>
      <c r="R29" s="128"/>
      <c r="S29" s="129"/>
      <c r="T29" s="127" t="str">
        <f>CONCATENATE(AB38,"-",AD38)</f>
        <v>0-0</v>
      </c>
      <c r="U29" s="128"/>
      <c r="V29" s="128"/>
      <c r="W29" s="128"/>
      <c r="X29" s="129"/>
      <c r="Y29" s="135" t="str">
        <f>CONCATENATE(AF35+AF38+AF41,"-",AH35+AH38+AH41)</f>
        <v>0-0</v>
      </c>
      <c r="Z29" s="136"/>
      <c r="AA29" s="136"/>
      <c r="AB29" s="136"/>
      <c r="AC29" s="137"/>
      <c r="AD29" s="135" t="str">
        <f>CONCATENATE(AB35+AB38+AB41,"-",AD35+AD38+AD41)</f>
        <v>0-0</v>
      </c>
      <c r="AE29" s="136"/>
      <c r="AF29" s="136"/>
      <c r="AG29" s="136"/>
      <c r="AH29" s="137"/>
      <c r="AI29" s="70"/>
    </row>
    <row r="30" spans="1:35" ht="14.25" customHeight="1">
      <c r="A30" s="20">
        <v>6</v>
      </c>
      <c r="B30" s="30">
        <v>2</v>
      </c>
      <c r="C30" s="36">
        <v>1538</v>
      </c>
      <c r="D30" s="14" t="str">
        <f>IF(A30=0,"",INDEX(Nimet!$A$2:$D$251,A30,4))</f>
        <v>Flemming Veikka, KoKa</v>
      </c>
      <c r="E30" s="127" t="str">
        <f>CONCATENATE(AD41,"-",AB41)</f>
        <v>0-0</v>
      </c>
      <c r="F30" s="128"/>
      <c r="G30" s="128"/>
      <c r="H30" s="128"/>
      <c r="I30" s="129"/>
      <c r="J30" s="130"/>
      <c r="K30" s="131"/>
      <c r="L30" s="131"/>
      <c r="M30" s="131"/>
      <c r="N30" s="132"/>
      <c r="O30" s="127" t="str">
        <f>CONCATENATE(AB39,"-",AD39)</f>
        <v>0-0</v>
      </c>
      <c r="P30" s="128"/>
      <c r="Q30" s="128"/>
      <c r="R30" s="128"/>
      <c r="S30" s="129"/>
      <c r="T30" s="127" t="str">
        <f>CONCATENATE(AB36,"-",AD36)</f>
        <v>0-0</v>
      </c>
      <c r="U30" s="128"/>
      <c r="V30" s="128"/>
      <c r="W30" s="128"/>
      <c r="X30" s="129"/>
      <c r="Y30" s="135" t="str">
        <f>CONCATENATE(AF36+AF39+AH41,"-",AH36+AH39+AF41)</f>
        <v>0-0</v>
      </c>
      <c r="Z30" s="136"/>
      <c r="AA30" s="136"/>
      <c r="AB30" s="136"/>
      <c r="AC30" s="137"/>
      <c r="AD30" s="135" t="str">
        <f>CONCATENATE(AB36+AB39+AD41,"-",AD36+AD39+AB41)</f>
        <v>0-0</v>
      </c>
      <c r="AE30" s="136"/>
      <c r="AF30" s="136"/>
      <c r="AG30" s="136"/>
      <c r="AH30" s="137"/>
      <c r="AI30" s="70"/>
    </row>
    <row r="31" spans="1:35" ht="14.25" customHeight="1">
      <c r="A31" s="20">
        <v>8</v>
      </c>
      <c r="B31" s="30">
        <v>3</v>
      </c>
      <c r="C31" s="36">
        <v>1170</v>
      </c>
      <c r="D31" s="14" t="str">
        <f>IF(A31=0,"",INDEX(Nimet!$A$2:$D$251,A31,4))</f>
        <v>Björkholm Axel, KoKu</v>
      </c>
      <c r="E31" s="127" t="str">
        <f>CONCATENATE(AD35,"-",AB35)</f>
        <v>0-0</v>
      </c>
      <c r="F31" s="128"/>
      <c r="G31" s="128"/>
      <c r="H31" s="128"/>
      <c r="I31" s="129"/>
      <c r="J31" s="127" t="str">
        <f>CONCATENATE(AD39,"-",AB39)</f>
        <v>0-0</v>
      </c>
      <c r="K31" s="128"/>
      <c r="L31" s="128"/>
      <c r="M31" s="128"/>
      <c r="N31" s="129"/>
      <c r="O31" s="130"/>
      <c r="P31" s="131"/>
      <c r="Q31" s="131"/>
      <c r="R31" s="131"/>
      <c r="S31" s="132"/>
      <c r="T31" s="127" t="str">
        <f>CONCATENATE(AB42,"-",AD42)</f>
        <v>0-0</v>
      </c>
      <c r="U31" s="128"/>
      <c r="V31" s="128"/>
      <c r="W31" s="128"/>
      <c r="X31" s="129"/>
      <c r="Y31" s="135" t="str">
        <f>CONCATENATE(AH35+AH39+AF42,"-",AF35+AF39+AH42)</f>
        <v>0-0</v>
      </c>
      <c r="Z31" s="136"/>
      <c r="AA31" s="136"/>
      <c r="AB31" s="136"/>
      <c r="AC31" s="137"/>
      <c r="AD31" s="135" t="str">
        <f>CONCATENATE(AD35+AD39+AB42,"-",AB35+AB39+AD42)</f>
        <v>0-0</v>
      </c>
      <c r="AE31" s="136"/>
      <c r="AF31" s="136"/>
      <c r="AG31" s="136"/>
      <c r="AH31" s="137"/>
      <c r="AI31" s="70"/>
    </row>
    <row r="32" spans="1:35" ht="14.25" customHeight="1">
      <c r="A32" s="20">
        <v>58</v>
      </c>
      <c r="B32" s="30">
        <v>4</v>
      </c>
      <c r="C32" s="36">
        <v>0</v>
      </c>
      <c r="D32" s="14" t="str">
        <f>IF(A32=0,"",INDEX(Nimet!$A$2:$D$251,A32,4))</f>
        <v>Julmala Juha, SeSi</v>
      </c>
      <c r="E32" s="127" t="str">
        <f>CONCATENATE(AD38,"-",AB38)</f>
        <v>0-0</v>
      </c>
      <c r="F32" s="128"/>
      <c r="G32" s="128"/>
      <c r="H32" s="128"/>
      <c r="I32" s="129"/>
      <c r="J32" s="127" t="str">
        <f>CONCATENATE(AD36,"-",AB36)</f>
        <v>0-0</v>
      </c>
      <c r="K32" s="128"/>
      <c r="L32" s="128"/>
      <c r="M32" s="128"/>
      <c r="N32" s="129"/>
      <c r="O32" s="127" t="str">
        <f>CONCATENATE(AD42,"-",AB42)</f>
        <v>0-0</v>
      </c>
      <c r="P32" s="128"/>
      <c r="Q32" s="128"/>
      <c r="R32" s="128"/>
      <c r="S32" s="129"/>
      <c r="T32" s="130"/>
      <c r="U32" s="131"/>
      <c r="V32" s="131"/>
      <c r="W32" s="131"/>
      <c r="X32" s="132"/>
      <c r="Y32" s="135" t="str">
        <f>CONCATENATE(AH36+AH38+AH42,"-",AF36+AF38+AF42)</f>
        <v>0-0</v>
      </c>
      <c r="Z32" s="136"/>
      <c r="AA32" s="136"/>
      <c r="AB32" s="136"/>
      <c r="AC32" s="137"/>
      <c r="AD32" s="135" t="str">
        <f>CONCATENATE(AD36+AD38+AD42,"-",AB36+AB38+AB42)</f>
        <v>0-0</v>
      </c>
      <c r="AE32" s="136"/>
      <c r="AF32" s="136"/>
      <c r="AG32" s="136"/>
      <c r="AH32" s="137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126</v>
      </c>
      <c r="AK34" s="11"/>
    </row>
    <row r="35" spans="1:40" ht="14.25" customHeight="1">
      <c r="A35" s="15" t="s">
        <v>12</v>
      </c>
      <c r="B35" s="1" t="str">
        <f>CONCATENATE(D29,"  -  ",D31)</f>
        <v>Rissanen Elli, Por-83  -  Björkholm Axel, KoKu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Flemming Veikka, KoKa  -  Julmala Juha, SeSi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Rissanen Elli, Por-83  -  Julmala Juha, SeSi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Flemming Veikka, KoKa  -  Björkholm Axel, KoKu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Rissanen Elli, Por-83  -  Flemming Veikka, KoKa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Björkholm Axel, KoKu  -  Julmala Juha, SeSi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sheetProtection/>
  <mergeCells count="60">
    <mergeCell ref="Y9:AC9"/>
    <mergeCell ref="AD9:AH9"/>
    <mergeCell ref="Y10:AC10"/>
    <mergeCell ref="AD10:AH10"/>
    <mergeCell ref="O9:S9"/>
    <mergeCell ref="T9:X9"/>
    <mergeCell ref="E9:I9"/>
    <mergeCell ref="J9:N9"/>
    <mergeCell ref="E10:I10"/>
    <mergeCell ref="J10:N10"/>
    <mergeCell ref="E11:I11"/>
    <mergeCell ref="J11:N11"/>
    <mergeCell ref="O11:S11"/>
    <mergeCell ref="T11:X11"/>
    <mergeCell ref="O10:S10"/>
    <mergeCell ref="T10:X10"/>
    <mergeCell ref="E12:I12"/>
    <mergeCell ref="J12:N12"/>
    <mergeCell ref="O12:S12"/>
    <mergeCell ref="T12:X12"/>
    <mergeCell ref="E13:I13"/>
    <mergeCell ref="J13:N13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29:I29"/>
    <mergeCell ref="J29:N29"/>
    <mergeCell ref="O29:S29"/>
    <mergeCell ref="T29:X29"/>
    <mergeCell ref="E28:I28"/>
    <mergeCell ref="J28:N28"/>
    <mergeCell ref="O28:S28"/>
    <mergeCell ref="T28:X28"/>
    <mergeCell ref="Y28:AC28"/>
    <mergeCell ref="AD28:AH28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32:AC32"/>
    <mergeCell ref="AD32:AH32"/>
    <mergeCell ref="E32:I32"/>
    <mergeCell ref="J32:N32"/>
    <mergeCell ref="O32:S32"/>
    <mergeCell ref="T32:X3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G24" sqref="G2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180</v>
      </c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10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1"/>
  <sheetViews>
    <sheetView zoomScale="75" zoomScaleNormal="75" zoomScalePageLayoutView="0" workbookViewId="0" topLeftCell="A1">
      <selection activeCell="B4" sqref="B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165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49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65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6"/>
      <c r="G9" s="136"/>
      <c r="H9" s="136"/>
      <c r="I9" s="137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6"/>
      <c r="AA9" s="136"/>
      <c r="AB9" s="136"/>
      <c r="AC9" s="137"/>
      <c r="AD9" s="135" t="s">
        <v>1</v>
      </c>
      <c r="AE9" s="136"/>
      <c r="AF9" s="136"/>
      <c r="AG9" s="136"/>
      <c r="AH9" s="137"/>
      <c r="AI9" s="29" t="s">
        <v>2</v>
      </c>
    </row>
    <row r="10" spans="1:35" ht="14.25" customHeight="1">
      <c r="A10" s="20">
        <v>5</v>
      </c>
      <c r="B10" s="30">
        <v>1</v>
      </c>
      <c r="C10" s="36">
        <v>2038</v>
      </c>
      <c r="D10" s="14" t="str">
        <f>IF(A10=0,"",INDEX(Nimet!$A$2:$D$251,A10,4))</f>
        <v>Autio Riku, KoKa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17</v>
      </c>
      <c r="B11" s="30">
        <v>2</v>
      </c>
      <c r="C11" s="36">
        <v>1763</v>
      </c>
      <c r="D11" s="14" t="str">
        <f>IF(A11=0,"",INDEX(Nimet!$A$2:$D$251,A11,4))</f>
        <v>Rissanen Patrik, KuPTS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77</v>
      </c>
      <c r="B12" s="30">
        <v>3</v>
      </c>
      <c r="C12" s="36">
        <v>1613</v>
      </c>
      <c r="D12" s="14" t="str">
        <f>IF(A12=0,"",INDEX(Nimet!$A$2:$D$251,A12,4))</f>
        <v>Pitkänen Toni, Wega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Autio Riku, KoKa  -  Pitkänen Toni, Wega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Rissanen Patrik, KuPTS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Autio Riku, KoKa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Rissanen Patrik, KuPTS  -  Pitkänen Toni, Wega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Autio Riku, KoKa  -  Rissanen Patrik, KuPTS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Pitkänen Toni, Wega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46</v>
      </c>
      <c r="C27" s="31"/>
      <c r="D27" s="31"/>
    </row>
    <row r="28" spans="2:35" ht="14.25" customHeight="1">
      <c r="B28" s="12"/>
      <c r="C28" s="13"/>
      <c r="D28" s="14"/>
      <c r="E28" s="135">
        <v>1</v>
      </c>
      <c r="F28" s="136"/>
      <c r="G28" s="136"/>
      <c r="H28" s="136"/>
      <c r="I28" s="137"/>
      <c r="J28" s="135">
        <v>2</v>
      </c>
      <c r="K28" s="136"/>
      <c r="L28" s="136"/>
      <c r="M28" s="136"/>
      <c r="N28" s="137"/>
      <c r="O28" s="135">
        <v>3</v>
      </c>
      <c r="P28" s="136"/>
      <c r="Q28" s="136"/>
      <c r="R28" s="136"/>
      <c r="S28" s="137"/>
      <c r="T28" s="135">
        <v>4</v>
      </c>
      <c r="U28" s="136"/>
      <c r="V28" s="136"/>
      <c r="W28" s="136"/>
      <c r="X28" s="137"/>
      <c r="Y28" s="135" t="s">
        <v>0</v>
      </c>
      <c r="Z28" s="136"/>
      <c r="AA28" s="136"/>
      <c r="AB28" s="136"/>
      <c r="AC28" s="137"/>
      <c r="AD28" s="135" t="s">
        <v>1</v>
      </c>
      <c r="AE28" s="136"/>
      <c r="AF28" s="136"/>
      <c r="AG28" s="136"/>
      <c r="AH28" s="137"/>
      <c r="AI28" s="29" t="s">
        <v>2</v>
      </c>
    </row>
    <row r="29" spans="1:35" ht="14.25" customHeight="1">
      <c r="A29" s="20">
        <v>21</v>
      </c>
      <c r="B29" s="30">
        <v>1</v>
      </c>
      <c r="C29" s="36">
        <v>1984</v>
      </c>
      <c r="D29" s="14" t="str">
        <f>IF(A29=0,"",INDEX(Nimet!$A$2:$D$251,A29,4))</f>
        <v>Lundström Thomas, MBF</v>
      </c>
      <c r="E29" s="130"/>
      <c r="F29" s="131"/>
      <c r="G29" s="131"/>
      <c r="H29" s="131"/>
      <c r="I29" s="132"/>
      <c r="J29" s="127" t="str">
        <f>CONCATENATE(AB41,"-",AD41)</f>
        <v>0-0</v>
      </c>
      <c r="K29" s="128"/>
      <c r="L29" s="128"/>
      <c r="M29" s="128"/>
      <c r="N29" s="129"/>
      <c r="O29" s="127" t="str">
        <f>CONCATENATE(AB35,"-",AD35)</f>
        <v>0-0</v>
      </c>
      <c r="P29" s="128"/>
      <c r="Q29" s="128"/>
      <c r="R29" s="128"/>
      <c r="S29" s="129"/>
      <c r="T29" s="127" t="str">
        <f>CONCATENATE(AB38,"-",AD38)</f>
        <v>0-0</v>
      </c>
      <c r="U29" s="128"/>
      <c r="V29" s="128"/>
      <c r="W29" s="128"/>
      <c r="X29" s="129"/>
      <c r="Y29" s="135" t="str">
        <f>CONCATENATE(AF35+AF38+AF41,"-",AH35+AH38+AH41)</f>
        <v>0-0</v>
      </c>
      <c r="Z29" s="136"/>
      <c r="AA29" s="136"/>
      <c r="AB29" s="136"/>
      <c r="AC29" s="137"/>
      <c r="AD29" s="135" t="str">
        <f>CONCATENATE(AB35+AB38+AB41,"-",AD35+AD38+AD41)</f>
        <v>0-0</v>
      </c>
      <c r="AE29" s="136"/>
      <c r="AF29" s="136"/>
      <c r="AG29" s="136"/>
      <c r="AH29" s="137"/>
      <c r="AI29" s="70"/>
    </row>
    <row r="30" spans="1:35" ht="14.25" customHeight="1">
      <c r="A30" s="20">
        <v>68</v>
      </c>
      <c r="B30" s="30">
        <v>2</v>
      </c>
      <c r="C30" s="36">
        <v>1770</v>
      </c>
      <c r="D30" s="14" t="str">
        <f>IF(A30=0,"",INDEX(Nimet!$A$2:$D$251,A30,4))</f>
        <v>Mustonen Aleksi, TIP-70</v>
      </c>
      <c r="E30" s="127" t="str">
        <f>CONCATENATE(AD41,"-",AB41)</f>
        <v>0-0</v>
      </c>
      <c r="F30" s="128"/>
      <c r="G30" s="128"/>
      <c r="H30" s="128"/>
      <c r="I30" s="129"/>
      <c r="J30" s="130"/>
      <c r="K30" s="131"/>
      <c r="L30" s="131"/>
      <c r="M30" s="131"/>
      <c r="N30" s="132"/>
      <c r="O30" s="127" t="str">
        <f>CONCATENATE(AB39,"-",AD39)</f>
        <v>0-0</v>
      </c>
      <c r="P30" s="128"/>
      <c r="Q30" s="128"/>
      <c r="R30" s="128"/>
      <c r="S30" s="129"/>
      <c r="T30" s="127" t="str">
        <f>CONCATENATE(AB36,"-",AD36)</f>
        <v>0-0</v>
      </c>
      <c r="U30" s="128"/>
      <c r="V30" s="128"/>
      <c r="W30" s="128"/>
      <c r="X30" s="129"/>
      <c r="Y30" s="135" t="str">
        <f>CONCATENATE(AF36+AF39+AH41,"-",AH36+AH39+AF41)</f>
        <v>0-0</v>
      </c>
      <c r="Z30" s="136"/>
      <c r="AA30" s="136"/>
      <c r="AB30" s="136"/>
      <c r="AC30" s="137"/>
      <c r="AD30" s="135" t="str">
        <f>CONCATENATE(AB36+AB39+AD41,"-",AD36+AD39+AB41)</f>
        <v>0-0</v>
      </c>
      <c r="AE30" s="136"/>
      <c r="AF30" s="136"/>
      <c r="AG30" s="136"/>
      <c r="AH30" s="137"/>
      <c r="AI30" s="70"/>
    </row>
    <row r="31" spans="1:35" ht="14.25" customHeight="1">
      <c r="A31" s="20">
        <v>39</v>
      </c>
      <c r="B31" s="30">
        <v>3</v>
      </c>
      <c r="C31" s="36">
        <v>1605</v>
      </c>
      <c r="D31" s="14" t="str">
        <f>IF(A31=0,"",INDEX(Nimet!$A$2:$D$251,A31,4))</f>
        <v>Vuoste Ilari, OPT-86</v>
      </c>
      <c r="E31" s="127" t="str">
        <f>CONCATENATE(AD35,"-",AB35)</f>
        <v>0-0</v>
      </c>
      <c r="F31" s="128"/>
      <c r="G31" s="128"/>
      <c r="H31" s="128"/>
      <c r="I31" s="129"/>
      <c r="J31" s="127" t="str">
        <f>CONCATENATE(AD39,"-",AB39)</f>
        <v>0-0</v>
      </c>
      <c r="K31" s="128"/>
      <c r="L31" s="128"/>
      <c r="M31" s="128"/>
      <c r="N31" s="129"/>
      <c r="O31" s="130"/>
      <c r="P31" s="131"/>
      <c r="Q31" s="131"/>
      <c r="R31" s="131"/>
      <c r="S31" s="132"/>
      <c r="T31" s="127" t="str">
        <f>CONCATENATE(AB42,"-",AD42)</f>
        <v>0-0</v>
      </c>
      <c r="U31" s="128"/>
      <c r="V31" s="128"/>
      <c r="W31" s="128"/>
      <c r="X31" s="129"/>
      <c r="Y31" s="135" t="str">
        <f>CONCATENATE(AH35+AH39+AF42,"-",AF35+AF39+AH42)</f>
        <v>0-0</v>
      </c>
      <c r="Z31" s="136"/>
      <c r="AA31" s="136"/>
      <c r="AB31" s="136"/>
      <c r="AC31" s="137"/>
      <c r="AD31" s="135" t="str">
        <f>CONCATENATE(AD35+AD39+AB42,"-",AB35+AB39+AD42)</f>
        <v>0-0</v>
      </c>
      <c r="AE31" s="136"/>
      <c r="AF31" s="136"/>
      <c r="AG31" s="136"/>
      <c r="AH31" s="137"/>
      <c r="AI31" s="70"/>
    </row>
    <row r="32" spans="1:35" ht="14.25" customHeight="1">
      <c r="A32" s="20">
        <v>52</v>
      </c>
      <c r="B32" s="30">
        <v>4</v>
      </c>
      <c r="C32" s="36">
        <v>1488</v>
      </c>
      <c r="D32" s="14" t="str">
        <f>IF(A32=0,"",INDEX(Nimet!$A$2:$D$251,A32,4))</f>
        <v>Seppänen Juho, PT 75</v>
      </c>
      <c r="E32" s="127" t="str">
        <f>CONCATENATE(AD38,"-",AB38)</f>
        <v>0-0</v>
      </c>
      <c r="F32" s="128"/>
      <c r="G32" s="128"/>
      <c r="H32" s="128"/>
      <c r="I32" s="129"/>
      <c r="J32" s="127" t="str">
        <f>CONCATENATE(AD36,"-",AB36)</f>
        <v>0-0</v>
      </c>
      <c r="K32" s="128"/>
      <c r="L32" s="128"/>
      <c r="M32" s="128"/>
      <c r="N32" s="129"/>
      <c r="O32" s="127" t="str">
        <f>CONCATENATE(AD42,"-",AB42)</f>
        <v>0-0</v>
      </c>
      <c r="P32" s="128"/>
      <c r="Q32" s="128"/>
      <c r="R32" s="128"/>
      <c r="S32" s="129"/>
      <c r="T32" s="130"/>
      <c r="U32" s="131"/>
      <c r="V32" s="131"/>
      <c r="W32" s="131"/>
      <c r="X32" s="132"/>
      <c r="Y32" s="135" t="str">
        <f>CONCATENATE(AH36+AH38+AH42,"-",AF36+AF38+AF42)</f>
        <v>0-0</v>
      </c>
      <c r="Z32" s="136"/>
      <c r="AA32" s="136"/>
      <c r="AB32" s="136"/>
      <c r="AC32" s="137"/>
      <c r="AD32" s="135" t="str">
        <f>CONCATENATE(AD36+AD38+AD42,"-",AB36+AB38+AB42)</f>
        <v>0-0</v>
      </c>
      <c r="AE32" s="136"/>
      <c r="AF32" s="136"/>
      <c r="AG32" s="136"/>
      <c r="AH32" s="137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I34" s="11" t="s">
        <v>126</v>
      </c>
      <c r="AK34" s="11"/>
    </row>
    <row r="35" spans="1:40" ht="14.25" customHeight="1">
      <c r="A35" s="15" t="s">
        <v>12</v>
      </c>
      <c r="B35" s="1" t="str">
        <f>CONCATENATE(D29,"  -  ",D31)</f>
        <v>Lundström Thomas, MBF  -  Vuoste Ilari, OPT-86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111">
        <v>4</v>
      </c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Mustonen Aleksi, TIP-70  -  Seppänen Juho, PT 75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111">
        <v>3</v>
      </c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111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Lundström Thomas, MBF  -  Seppänen Juho, PT 75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111">
        <v>2</v>
      </c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Mustonen Aleksi, TIP-70  -  Vuoste Ilari, OPT-86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111">
        <v>1</v>
      </c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111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Lundström Thomas, MBF  -  Mustonen Aleksi, TIP-70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111">
        <v>4</v>
      </c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Vuoste Ilari, OPT-86  -  Seppänen Juho, PT 75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111">
        <v>2</v>
      </c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6" spans="2:4" ht="14.25" customHeight="1">
      <c r="B46" s="95" t="s">
        <v>47</v>
      </c>
      <c r="C46" s="31"/>
      <c r="D46" s="31"/>
    </row>
    <row r="47" spans="2:35" ht="14.25" customHeight="1">
      <c r="B47" s="12"/>
      <c r="C47" s="13"/>
      <c r="D47" s="14"/>
      <c r="E47" s="135">
        <v>1</v>
      </c>
      <c r="F47" s="136"/>
      <c r="G47" s="136"/>
      <c r="H47" s="136"/>
      <c r="I47" s="137"/>
      <c r="J47" s="135">
        <v>2</v>
      </c>
      <c r="K47" s="136"/>
      <c r="L47" s="136"/>
      <c r="M47" s="136"/>
      <c r="N47" s="137"/>
      <c r="O47" s="135">
        <v>3</v>
      </c>
      <c r="P47" s="136"/>
      <c r="Q47" s="136"/>
      <c r="R47" s="136"/>
      <c r="S47" s="137"/>
      <c r="T47" s="135">
        <v>4</v>
      </c>
      <c r="U47" s="136"/>
      <c r="V47" s="136"/>
      <c r="W47" s="136"/>
      <c r="X47" s="137"/>
      <c r="Y47" s="135" t="s">
        <v>0</v>
      </c>
      <c r="Z47" s="136"/>
      <c r="AA47" s="136"/>
      <c r="AB47" s="136"/>
      <c r="AC47" s="137"/>
      <c r="AD47" s="135" t="s">
        <v>1</v>
      </c>
      <c r="AE47" s="136"/>
      <c r="AF47" s="136"/>
      <c r="AG47" s="136"/>
      <c r="AH47" s="137"/>
      <c r="AI47" s="29" t="s">
        <v>2</v>
      </c>
    </row>
    <row r="48" spans="1:35" ht="14.25" customHeight="1">
      <c r="A48" s="20">
        <v>23</v>
      </c>
      <c r="B48" s="30">
        <v>1</v>
      </c>
      <c r="C48" s="36">
        <v>1882</v>
      </c>
      <c r="D48" s="14" t="str">
        <f>IF(A48=0,"",INDEX(Nimet!$A$2:$D$251,A48,4))</f>
        <v>Rantatulkkila Emil, MBF</v>
      </c>
      <c r="E48" s="130"/>
      <c r="F48" s="131"/>
      <c r="G48" s="131"/>
      <c r="H48" s="131"/>
      <c r="I48" s="132"/>
      <c r="J48" s="127" t="str">
        <f>CONCATENATE(AB60,"-",AD60)</f>
        <v>0-0</v>
      </c>
      <c r="K48" s="128"/>
      <c r="L48" s="128"/>
      <c r="M48" s="128"/>
      <c r="N48" s="129"/>
      <c r="O48" s="127" t="str">
        <f>CONCATENATE(AB54,"-",AD54)</f>
        <v>0-0</v>
      </c>
      <c r="P48" s="128"/>
      <c r="Q48" s="128"/>
      <c r="R48" s="128"/>
      <c r="S48" s="129"/>
      <c r="T48" s="127" t="str">
        <f>CONCATENATE(AB57,"-",AD57)</f>
        <v>0-0</v>
      </c>
      <c r="U48" s="128"/>
      <c r="V48" s="128"/>
      <c r="W48" s="128"/>
      <c r="X48" s="129"/>
      <c r="Y48" s="135" t="str">
        <f>CONCATENATE(AF54+AF57+AF60,"-",AH54+AH57+AH60)</f>
        <v>0-0</v>
      </c>
      <c r="Z48" s="136"/>
      <c r="AA48" s="136"/>
      <c r="AB48" s="136"/>
      <c r="AC48" s="137"/>
      <c r="AD48" s="135" t="str">
        <f>CONCATENATE(AB54+AB57+AB60,"-",AD54+AD57+AD60)</f>
        <v>0-0</v>
      </c>
      <c r="AE48" s="136"/>
      <c r="AF48" s="136"/>
      <c r="AG48" s="136"/>
      <c r="AH48" s="137"/>
      <c r="AI48" s="70"/>
    </row>
    <row r="49" spans="1:35" ht="14.25" customHeight="1">
      <c r="A49" s="20">
        <v>54</v>
      </c>
      <c r="B49" s="30">
        <v>2</v>
      </c>
      <c r="C49" s="36">
        <v>1832</v>
      </c>
      <c r="D49" s="14" t="str">
        <f>IF(A49=0,"",INDEX(Nimet!$A$2:$D$251,A49,4))</f>
        <v>Nyberg Jan, PT Espoo</v>
      </c>
      <c r="E49" s="127" t="str">
        <f>CONCATENATE(AD60,"-",AB60)</f>
        <v>0-0</v>
      </c>
      <c r="F49" s="128"/>
      <c r="G49" s="128"/>
      <c r="H49" s="128"/>
      <c r="I49" s="129"/>
      <c r="J49" s="130"/>
      <c r="K49" s="131"/>
      <c r="L49" s="131"/>
      <c r="M49" s="131"/>
      <c r="N49" s="132"/>
      <c r="O49" s="127" t="str">
        <f>CONCATENATE(AB58,"-",AD58)</f>
        <v>0-0</v>
      </c>
      <c r="P49" s="128"/>
      <c r="Q49" s="128"/>
      <c r="R49" s="128"/>
      <c r="S49" s="129"/>
      <c r="T49" s="127" t="str">
        <f>CONCATENATE(AB55,"-",AD55)</f>
        <v>0-0</v>
      </c>
      <c r="U49" s="128"/>
      <c r="V49" s="128"/>
      <c r="W49" s="128"/>
      <c r="X49" s="129"/>
      <c r="Y49" s="135" t="str">
        <f>CONCATENATE(AF55+AF58+AH60,"-",AH55+AH58+AF60)</f>
        <v>0-0</v>
      </c>
      <c r="Z49" s="136"/>
      <c r="AA49" s="136"/>
      <c r="AB49" s="136"/>
      <c r="AC49" s="137"/>
      <c r="AD49" s="135" t="str">
        <f>CONCATENATE(AB55+AB58+AD60,"-",AD55+AD58+AB60)</f>
        <v>0-0</v>
      </c>
      <c r="AE49" s="136"/>
      <c r="AF49" s="136"/>
      <c r="AG49" s="136"/>
      <c r="AH49" s="137"/>
      <c r="AI49" s="70"/>
    </row>
    <row r="50" spans="1:35" ht="14.25" customHeight="1">
      <c r="A50" s="20">
        <v>44</v>
      </c>
      <c r="B50" s="30">
        <v>3</v>
      </c>
      <c r="C50" s="36">
        <v>1584</v>
      </c>
      <c r="D50" s="14" t="str">
        <f>IF(A50=0,"",INDEX(Nimet!$A$2:$D$251,A50,4))</f>
        <v>Kähtävä Konsta, Por-83</v>
      </c>
      <c r="E50" s="127" t="str">
        <f>CONCATENATE(AD54,"-",AB54)</f>
        <v>0-0</v>
      </c>
      <c r="F50" s="128"/>
      <c r="G50" s="128"/>
      <c r="H50" s="128"/>
      <c r="I50" s="129"/>
      <c r="J50" s="127" t="str">
        <f>CONCATENATE(AD58,"-",AB58)</f>
        <v>0-0</v>
      </c>
      <c r="K50" s="128"/>
      <c r="L50" s="128"/>
      <c r="M50" s="128"/>
      <c r="N50" s="129"/>
      <c r="O50" s="130"/>
      <c r="P50" s="131"/>
      <c r="Q50" s="131"/>
      <c r="R50" s="131"/>
      <c r="S50" s="132"/>
      <c r="T50" s="127" t="str">
        <f>CONCATENATE(AB61,"-",AD61)</f>
        <v>0-0</v>
      </c>
      <c r="U50" s="128"/>
      <c r="V50" s="128"/>
      <c r="W50" s="128"/>
      <c r="X50" s="129"/>
      <c r="Y50" s="135" t="str">
        <f>CONCATENATE(AH54+AH58+AF61,"-",AF54+AF58+AH61)</f>
        <v>0-0</v>
      </c>
      <c r="Z50" s="136"/>
      <c r="AA50" s="136"/>
      <c r="AB50" s="136"/>
      <c r="AC50" s="137"/>
      <c r="AD50" s="135" t="str">
        <f>CONCATENATE(AD54+AD58+AB61,"-",AB54+AB58+AD61)</f>
        <v>0-0</v>
      </c>
      <c r="AE50" s="136"/>
      <c r="AF50" s="136"/>
      <c r="AG50" s="136"/>
      <c r="AH50" s="137"/>
      <c r="AI50" s="70"/>
    </row>
    <row r="51" spans="1:35" ht="14.25" customHeight="1">
      <c r="A51" s="20">
        <v>62</v>
      </c>
      <c r="B51" s="30">
        <v>4</v>
      </c>
      <c r="C51" s="36">
        <v>1538</v>
      </c>
      <c r="D51" s="14" t="str">
        <f>IF(A51=0,"",INDEX(Nimet!$A$2:$D$251,A51,4))</f>
        <v>Latukka Topi, SeSi</v>
      </c>
      <c r="E51" s="127" t="str">
        <f>CONCATENATE(AD57,"-",AB57)</f>
        <v>0-0</v>
      </c>
      <c r="F51" s="128"/>
      <c r="G51" s="128"/>
      <c r="H51" s="128"/>
      <c r="I51" s="129"/>
      <c r="J51" s="127" t="str">
        <f>CONCATENATE(AD55,"-",AB55)</f>
        <v>0-0</v>
      </c>
      <c r="K51" s="128"/>
      <c r="L51" s="128"/>
      <c r="M51" s="128"/>
      <c r="N51" s="129"/>
      <c r="O51" s="127" t="str">
        <f>CONCATENATE(AD61,"-",AB61)</f>
        <v>0-0</v>
      </c>
      <c r="P51" s="128"/>
      <c r="Q51" s="128"/>
      <c r="R51" s="128"/>
      <c r="S51" s="129"/>
      <c r="T51" s="130"/>
      <c r="U51" s="131"/>
      <c r="V51" s="131"/>
      <c r="W51" s="131"/>
      <c r="X51" s="132"/>
      <c r="Y51" s="135" t="str">
        <f>CONCATENATE(AH55+AH57+AH61,"-",AF55+AF57+AF61)</f>
        <v>0-0</v>
      </c>
      <c r="Z51" s="136"/>
      <c r="AA51" s="136"/>
      <c r="AB51" s="136"/>
      <c r="AC51" s="137"/>
      <c r="AD51" s="135" t="str">
        <f>CONCATENATE(AD55+AD57+AD61,"-",AB55+AB57+AB61)</f>
        <v>0-0</v>
      </c>
      <c r="AE51" s="136"/>
      <c r="AF51" s="136"/>
      <c r="AG51" s="136"/>
      <c r="AH51" s="137"/>
      <c r="AI51" s="70"/>
    </row>
    <row r="52" spans="1:38" ht="14.25" customHeight="1">
      <c r="A52" s="16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17"/>
      <c r="AJ52" s="6"/>
      <c r="AK52" s="6"/>
      <c r="AL52" s="6"/>
    </row>
    <row r="53" spans="2:37" ht="14.25" customHeight="1">
      <c r="B53" s="19" t="s">
        <v>28</v>
      </c>
      <c r="G53" s="60"/>
      <c r="H53" s="61">
        <v>1</v>
      </c>
      <c r="I53" s="62"/>
      <c r="J53" s="52"/>
      <c r="K53" s="55"/>
      <c r="L53" s="54">
        <v>2</v>
      </c>
      <c r="M53" s="56"/>
      <c r="N53" s="52"/>
      <c r="O53" s="55"/>
      <c r="P53" s="54">
        <v>3</v>
      </c>
      <c r="Q53" s="57"/>
      <c r="S53" s="58"/>
      <c r="T53" s="59">
        <v>4</v>
      </c>
      <c r="U53" s="57"/>
      <c r="W53" s="58"/>
      <c r="X53" s="59">
        <v>5</v>
      </c>
      <c r="Y53" s="57"/>
      <c r="Z53" s="3"/>
      <c r="AA53" s="3"/>
      <c r="AB53" s="58"/>
      <c r="AC53" s="53" t="s">
        <v>34</v>
      </c>
      <c r="AD53" s="57"/>
      <c r="AE53" s="52"/>
      <c r="AF53" s="55"/>
      <c r="AG53" s="63" t="s">
        <v>35</v>
      </c>
      <c r="AH53" s="64"/>
      <c r="AI53" s="11" t="s">
        <v>126</v>
      </c>
      <c r="AK53" s="11"/>
    </row>
    <row r="54" spans="1:40" ht="14.25" customHeight="1">
      <c r="A54" s="15" t="s">
        <v>12</v>
      </c>
      <c r="B54" s="1" t="str">
        <f>CONCATENATE(D48,"  -  ",D50)</f>
        <v>Rantatulkkila Emil, MBF  -  Kähtävä Konsta, Por-83</v>
      </c>
      <c r="G54" s="65"/>
      <c r="H54" s="71" t="s">
        <v>27</v>
      </c>
      <c r="I54" s="66"/>
      <c r="J54" s="72"/>
      <c r="K54" s="65"/>
      <c r="L54" s="71" t="s">
        <v>27</v>
      </c>
      <c r="M54" s="66"/>
      <c r="N54" s="72"/>
      <c r="O54" s="65"/>
      <c r="P54" s="71" t="s">
        <v>27</v>
      </c>
      <c r="Q54" s="66"/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0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0</v>
      </c>
      <c r="AG54" s="67" t="s">
        <v>27</v>
      </c>
      <c r="AH54" s="79">
        <f>IF($AB54-$AD54&lt;0,1,0)</f>
        <v>0</v>
      </c>
      <c r="AI54" s="111">
        <v>4</v>
      </c>
      <c r="AJ54" s="80"/>
      <c r="AK54" s="80"/>
      <c r="AM54" s="7"/>
      <c r="AN54" s="18"/>
    </row>
    <row r="55" spans="1:40" ht="14.25" customHeight="1">
      <c r="A55" s="15" t="s">
        <v>5</v>
      </c>
      <c r="B55" s="1" t="str">
        <f>CONCATENATE(D49,"  -  ",D51)</f>
        <v>Nyberg Jan, PT Espoo  -  Latukka Topi, SeSi</v>
      </c>
      <c r="G55" s="93"/>
      <c r="H55" s="81" t="s">
        <v>27</v>
      </c>
      <c r="I55" s="94"/>
      <c r="J55" s="72"/>
      <c r="K55" s="65"/>
      <c r="L55" s="71" t="s">
        <v>27</v>
      </c>
      <c r="M55" s="66"/>
      <c r="N55" s="72"/>
      <c r="O55" s="65"/>
      <c r="P55" s="71" t="s">
        <v>27</v>
      </c>
      <c r="Q55" s="66"/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0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0</v>
      </c>
      <c r="AG55" s="67" t="s">
        <v>27</v>
      </c>
      <c r="AH55" s="79">
        <f>IF($AB55-$AD55&lt;0,1,0)</f>
        <v>0</v>
      </c>
      <c r="AI55" s="111">
        <v>3</v>
      </c>
      <c r="AJ55" s="80"/>
      <c r="AK55" s="80"/>
      <c r="AM55" s="7"/>
      <c r="AN55" s="18"/>
    </row>
    <row r="56" spans="1:40" ht="14.25" customHeight="1">
      <c r="A56" s="15"/>
      <c r="G56" s="82"/>
      <c r="H56" s="83"/>
      <c r="I56" s="84"/>
      <c r="J56" s="72"/>
      <c r="K56" s="82"/>
      <c r="L56" s="83"/>
      <c r="M56" s="84"/>
      <c r="N56" s="72"/>
      <c r="O56" s="82"/>
      <c r="P56" s="83"/>
      <c r="Q56" s="84"/>
      <c r="R56" s="73"/>
      <c r="S56" s="82"/>
      <c r="T56" s="83"/>
      <c r="U56" s="84"/>
      <c r="V56" s="73"/>
      <c r="W56" s="82"/>
      <c r="X56" s="83"/>
      <c r="Y56" s="84"/>
      <c r="Z56" s="72"/>
      <c r="AA56" s="72"/>
      <c r="AB56" s="74"/>
      <c r="AC56" s="75"/>
      <c r="AD56" s="76"/>
      <c r="AE56" s="77"/>
      <c r="AF56" s="78"/>
      <c r="AG56" s="68"/>
      <c r="AH56" s="79"/>
      <c r="AI56" s="111"/>
      <c r="AJ56" s="80"/>
      <c r="AK56" s="80"/>
      <c r="AN56" s="18"/>
    </row>
    <row r="57" spans="1:40" ht="14.25" customHeight="1">
      <c r="A57" s="15" t="s">
        <v>8</v>
      </c>
      <c r="B57" s="1" t="str">
        <f>CONCATENATE(D48,"  -  ",D51)</f>
        <v>Rantatulkkila Emil, MBF  -  Latukka Topi, SeSi</v>
      </c>
      <c r="G57" s="65"/>
      <c r="H57" s="71" t="s">
        <v>27</v>
      </c>
      <c r="I57" s="66"/>
      <c r="J57" s="72"/>
      <c r="K57" s="65"/>
      <c r="L57" s="71" t="s">
        <v>27</v>
      </c>
      <c r="M57" s="66"/>
      <c r="N57" s="72"/>
      <c r="O57" s="65"/>
      <c r="P57" s="71" t="s">
        <v>27</v>
      </c>
      <c r="Q57" s="66"/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0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0</v>
      </c>
      <c r="AG57" s="67" t="s">
        <v>27</v>
      </c>
      <c r="AH57" s="79">
        <f>IF($AB57-$AD57&lt;0,1,0)</f>
        <v>0</v>
      </c>
      <c r="AI57" s="111">
        <v>2</v>
      </c>
      <c r="AJ57" s="80"/>
      <c r="AK57" s="80"/>
      <c r="AM57" s="7"/>
      <c r="AN57" s="18"/>
    </row>
    <row r="58" spans="1:40" ht="14.25" customHeight="1">
      <c r="A58" s="15" t="s">
        <v>17</v>
      </c>
      <c r="B58" s="1" t="str">
        <f>CONCATENATE(D49,"  -  ",D50)</f>
        <v>Nyberg Jan, PT Espoo  -  Kähtävä Konsta, Por-83</v>
      </c>
      <c r="G58" s="65"/>
      <c r="H58" s="71" t="s">
        <v>27</v>
      </c>
      <c r="I58" s="66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111">
        <v>1</v>
      </c>
      <c r="AJ58" s="80"/>
      <c r="AK58" s="80"/>
      <c r="AM58" s="7"/>
      <c r="AN58" s="18"/>
    </row>
    <row r="59" spans="1:40" ht="14.25" customHeight="1">
      <c r="A59" s="15"/>
      <c r="G59" s="82"/>
      <c r="H59" s="83"/>
      <c r="I59" s="84"/>
      <c r="J59" s="72"/>
      <c r="K59" s="82"/>
      <c r="L59" s="83"/>
      <c r="M59" s="84"/>
      <c r="N59" s="72"/>
      <c r="O59" s="82"/>
      <c r="P59" s="83"/>
      <c r="Q59" s="84"/>
      <c r="R59" s="73"/>
      <c r="S59" s="82"/>
      <c r="T59" s="83"/>
      <c r="U59" s="84"/>
      <c r="V59" s="73"/>
      <c r="W59" s="82"/>
      <c r="X59" s="83"/>
      <c r="Y59" s="84"/>
      <c r="Z59" s="72"/>
      <c r="AA59" s="72"/>
      <c r="AB59" s="74"/>
      <c r="AC59" s="75"/>
      <c r="AD59" s="76"/>
      <c r="AE59" s="77"/>
      <c r="AF59" s="78"/>
      <c r="AG59" s="68"/>
      <c r="AH59" s="79"/>
      <c r="AI59" s="111"/>
      <c r="AJ59" s="80"/>
      <c r="AK59" s="80"/>
      <c r="AN59" s="18"/>
    </row>
    <row r="60" spans="1:40" ht="14.25" customHeight="1">
      <c r="A60" s="15" t="s">
        <v>20</v>
      </c>
      <c r="B60" s="1" t="str">
        <f>CONCATENATE(D48,"  -  ",D49)</f>
        <v>Rantatulkkila Emil, MBF  -  Nyberg Jan, PT Espoo</v>
      </c>
      <c r="G60" s="65"/>
      <c r="H60" s="71" t="s">
        <v>27</v>
      </c>
      <c r="I60" s="66"/>
      <c r="J60" s="72"/>
      <c r="K60" s="65"/>
      <c r="L60" s="71" t="s">
        <v>27</v>
      </c>
      <c r="M60" s="66"/>
      <c r="N60" s="72"/>
      <c r="O60" s="65"/>
      <c r="P60" s="71" t="s">
        <v>27</v>
      </c>
      <c r="Q60" s="66"/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0</v>
      </c>
      <c r="AC60" s="75" t="s">
        <v>27</v>
      </c>
      <c r="AD60" s="76">
        <f>IF($G60-$I60&lt;0,1,0)+IF($K60-$M60&lt;0,1,0)+IF($O60-$Q60&lt;0,1,0)+IF($S60-$U60&lt;0,1,0)+IF($W60-$Y60&lt;0,1,0)</f>
        <v>0</v>
      </c>
      <c r="AE60" s="77"/>
      <c r="AF60" s="78">
        <f>IF($AB60-$AD60&gt;0,1,0)</f>
        <v>0</v>
      </c>
      <c r="AG60" s="67" t="s">
        <v>27</v>
      </c>
      <c r="AH60" s="79">
        <f>IF($AB60-$AD60&lt;0,1,0)</f>
        <v>0</v>
      </c>
      <c r="AI60" s="111">
        <v>4</v>
      </c>
      <c r="AJ60" s="80"/>
      <c r="AK60" s="80"/>
      <c r="AM60" s="7"/>
      <c r="AN60" s="18"/>
    </row>
    <row r="61" spans="1:40" ht="14.25" customHeight="1">
      <c r="A61" s="15" t="s">
        <v>21</v>
      </c>
      <c r="B61" s="1" t="str">
        <f>CONCATENATE(D50,"  -  ",D51)</f>
        <v>Kähtävä Konsta, Por-83  -  Latukka Topi, SeSi</v>
      </c>
      <c r="G61" s="65"/>
      <c r="H61" s="71" t="s">
        <v>27</v>
      </c>
      <c r="I61" s="66"/>
      <c r="J61" s="72"/>
      <c r="K61" s="65"/>
      <c r="L61" s="71" t="s">
        <v>27</v>
      </c>
      <c r="M61" s="66"/>
      <c r="N61" s="72"/>
      <c r="O61" s="65"/>
      <c r="P61" s="71" t="s">
        <v>27</v>
      </c>
      <c r="Q61" s="66"/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85">
        <f>IF($G61-$I61&gt;0,1,0)+IF($K61-$M61&gt;0,1,0)+IF($O61-$Q61&gt;0,1,0)+IF($S61-$U61&gt;0,1,0)+IF($W61-$Y61&gt;0,1,0)</f>
        <v>0</v>
      </c>
      <c r="AC61" s="86" t="s">
        <v>27</v>
      </c>
      <c r="AD61" s="87">
        <f>IF($G61-$I61&lt;0,1,0)+IF($K61-$M61&lt;0,1,0)+IF($O61-$Q61&lt;0,1,0)+IF($S61-$U61&lt;0,1,0)+IF($W61-$Y61&lt;0,1,0)</f>
        <v>0</v>
      </c>
      <c r="AE61" s="77"/>
      <c r="AF61" s="88">
        <f>IF($AB61-$AD61&gt;0,1,0)</f>
        <v>0</v>
      </c>
      <c r="AG61" s="69" t="s">
        <v>27</v>
      </c>
      <c r="AH61" s="89">
        <f>IF($AB61-$AD61&lt;0,1,0)</f>
        <v>0</v>
      </c>
      <c r="AI61" s="111">
        <v>2</v>
      </c>
      <c r="AJ61" s="80"/>
      <c r="AK61" s="80"/>
      <c r="AM61" s="7"/>
      <c r="AN61" s="18"/>
    </row>
  </sheetData>
  <sheetProtection/>
  <mergeCells count="90">
    <mergeCell ref="E9:I9"/>
    <mergeCell ref="J9:N9"/>
    <mergeCell ref="O9:S9"/>
    <mergeCell ref="T9:X9"/>
    <mergeCell ref="Y9:AC9"/>
    <mergeCell ref="AD9:AH9"/>
    <mergeCell ref="E10:I10"/>
    <mergeCell ref="J10:N10"/>
    <mergeCell ref="O10:S10"/>
    <mergeCell ref="T10:X10"/>
    <mergeCell ref="Y10:AC10"/>
    <mergeCell ref="AD10:AH10"/>
    <mergeCell ref="E11:I11"/>
    <mergeCell ref="J11:N11"/>
    <mergeCell ref="O11:S11"/>
    <mergeCell ref="T11:X11"/>
    <mergeCell ref="Y11:AC11"/>
    <mergeCell ref="AD11:AH11"/>
    <mergeCell ref="E12:I12"/>
    <mergeCell ref="J12:N12"/>
    <mergeCell ref="O12:S12"/>
    <mergeCell ref="T12:X12"/>
    <mergeCell ref="Y12:AC12"/>
    <mergeCell ref="AD12:AH12"/>
    <mergeCell ref="E13:I13"/>
    <mergeCell ref="J13:N13"/>
    <mergeCell ref="O13:S13"/>
    <mergeCell ref="T13:X13"/>
    <mergeCell ref="Y13:AC13"/>
    <mergeCell ref="AD13:AH13"/>
    <mergeCell ref="E28:I28"/>
    <mergeCell ref="J28:N28"/>
    <mergeCell ref="O28:S28"/>
    <mergeCell ref="T28:X28"/>
    <mergeCell ref="Y28:AC28"/>
    <mergeCell ref="AD28:AH28"/>
    <mergeCell ref="E29:I29"/>
    <mergeCell ref="J29:N29"/>
    <mergeCell ref="O29:S29"/>
    <mergeCell ref="T29:X29"/>
    <mergeCell ref="Y29:AC29"/>
    <mergeCell ref="AD29:AH29"/>
    <mergeCell ref="E30:I30"/>
    <mergeCell ref="J30:N30"/>
    <mergeCell ref="O30:S30"/>
    <mergeCell ref="T30:X30"/>
    <mergeCell ref="Y30:AC30"/>
    <mergeCell ref="AD30:AH30"/>
    <mergeCell ref="E31:I31"/>
    <mergeCell ref="J31:N31"/>
    <mergeCell ref="O31:S31"/>
    <mergeCell ref="T31:X31"/>
    <mergeCell ref="Y31:AC31"/>
    <mergeCell ref="AD31:AH31"/>
    <mergeCell ref="E32:I32"/>
    <mergeCell ref="J32:N32"/>
    <mergeCell ref="O32:S32"/>
    <mergeCell ref="T32:X32"/>
    <mergeCell ref="Y32:AC32"/>
    <mergeCell ref="AD32:AH32"/>
    <mergeCell ref="E47:I47"/>
    <mergeCell ref="J47:N47"/>
    <mergeCell ref="O47:S47"/>
    <mergeCell ref="T47:X47"/>
    <mergeCell ref="Y47:AC47"/>
    <mergeCell ref="AD47:AH47"/>
    <mergeCell ref="E48:I48"/>
    <mergeCell ref="J48:N48"/>
    <mergeCell ref="O48:S48"/>
    <mergeCell ref="T48:X48"/>
    <mergeCell ref="Y48:AC48"/>
    <mergeCell ref="AD48:AH48"/>
    <mergeCell ref="E49:I49"/>
    <mergeCell ref="J49:N49"/>
    <mergeCell ref="O49:S49"/>
    <mergeCell ref="T49:X49"/>
    <mergeCell ref="Y49:AC49"/>
    <mergeCell ref="AD49:AH49"/>
    <mergeCell ref="E50:I50"/>
    <mergeCell ref="J50:N50"/>
    <mergeCell ref="O50:S50"/>
    <mergeCell ref="T50:X50"/>
    <mergeCell ref="Y50:AC50"/>
    <mergeCell ref="AD50:AH50"/>
    <mergeCell ref="E51:I51"/>
    <mergeCell ref="J51:N51"/>
    <mergeCell ref="O51:S51"/>
    <mergeCell ref="T51:X51"/>
    <mergeCell ref="Y51:AC51"/>
    <mergeCell ref="AD51:AH5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zoomScalePageLayoutView="0" workbookViewId="0" topLeftCell="A1">
      <selection activeCell="D5" sqref="D5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181</v>
      </c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10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="75" zoomScaleNormal="75" zoomScalePageLayoutView="0" workbookViewId="0" topLeftCell="A1">
      <selection activeCell="B6" sqref="B6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5.8515625" style="1" bestFit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125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66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35">
        <v>1</v>
      </c>
      <c r="F9" s="136"/>
      <c r="G9" s="136"/>
      <c r="H9" s="136"/>
      <c r="I9" s="137"/>
      <c r="J9" s="135">
        <v>2</v>
      </c>
      <c r="K9" s="136"/>
      <c r="L9" s="136"/>
      <c r="M9" s="136"/>
      <c r="N9" s="137"/>
      <c r="O9" s="135">
        <v>3</v>
      </c>
      <c r="P9" s="136"/>
      <c r="Q9" s="136"/>
      <c r="R9" s="136"/>
      <c r="S9" s="137"/>
      <c r="T9" s="135">
        <v>4</v>
      </c>
      <c r="U9" s="136"/>
      <c r="V9" s="136"/>
      <c r="W9" s="136"/>
      <c r="X9" s="137"/>
      <c r="Y9" s="135" t="s">
        <v>0</v>
      </c>
      <c r="Z9" s="136"/>
      <c r="AA9" s="136"/>
      <c r="AB9" s="136"/>
      <c r="AC9" s="137"/>
      <c r="AD9" s="135" t="s">
        <v>1</v>
      </c>
      <c r="AE9" s="136"/>
      <c r="AF9" s="136"/>
      <c r="AG9" s="136"/>
      <c r="AH9" s="137"/>
      <c r="AI9" s="29" t="s">
        <v>2</v>
      </c>
    </row>
    <row r="10" spans="1:35" ht="14.25" customHeight="1">
      <c r="A10" s="20">
        <v>47</v>
      </c>
      <c r="B10" s="30">
        <v>1</v>
      </c>
      <c r="C10" s="36">
        <v>1585</v>
      </c>
      <c r="D10" s="14" t="str">
        <f>IF(A10=0,"",INDEX(Nimet!$A$2:$D$251,A10,4))</f>
        <v>Rissanen Elli, Por-83</v>
      </c>
      <c r="E10" s="130"/>
      <c r="F10" s="131"/>
      <c r="G10" s="131"/>
      <c r="H10" s="131"/>
      <c r="I10" s="132"/>
      <c r="J10" s="127" t="str">
        <f>CONCATENATE(AB22,"-",AD22)</f>
        <v>0-0</v>
      </c>
      <c r="K10" s="128"/>
      <c r="L10" s="128"/>
      <c r="M10" s="128"/>
      <c r="N10" s="129"/>
      <c r="O10" s="127" t="str">
        <f>CONCATENATE(AB16,"-",AD16)</f>
        <v>0-0</v>
      </c>
      <c r="P10" s="128"/>
      <c r="Q10" s="128"/>
      <c r="R10" s="128"/>
      <c r="S10" s="129"/>
      <c r="T10" s="127" t="str">
        <f>CONCATENATE(AB19,"-",AD19)</f>
        <v>0-0</v>
      </c>
      <c r="U10" s="128"/>
      <c r="V10" s="128"/>
      <c r="W10" s="128"/>
      <c r="X10" s="129"/>
      <c r="Y10" s="135" t="str">
        <f>CONCATENATE(AF16+AF19+AF22,"-",AH16+AH19+AH22)</f>
        <v>0-0</v>
      </c>
      <c r="Z10" s="136"/>
      <c r="AA10" s="136"/>
      <c r="AB10" s="136"/>
      <c r="AC10" s="137"/>
      <c r="AD10" s="135" t="str">
        <f>CONCATENATE(AB16+AB19+AB22,"-",AD16+AD19+AD22)</f>
        <v>0-0</v>
      </c>
      <c r="AE10" s="136"/>
      <c r="AF10" s="136"/>
      <c r="AG10" s="136"/>
      <c r="AH10" s="137"/>
      <c r="AI10" s="70"/>
    </row>
    <row r="11" spans="1:35" ht="14.25" customHeight="1">
      <c r="A11" s="20">
        <v>25</v>
      </c>
      <c r="B11" s="30">
        <v>2</v>
      </c>
      <c r="C11" s="36">
        <v>1555</v>
      </c>
      <c r="D11" s="14" t="str">
        <f>IF(A11=0,"",INDEX(Nimet!$A$2:$D$251,A11,4))</f>
        <v>Vastavuo Viivi-Mari, MBF</v>
      </c>
      <c r="E11" s="127" t="str">
        <f>CONCATENATE(AD22,"-",AB22)</f>
        <v>0-0</v>
      </c>
      <c r="F11" s="128"/>
      <c r="G11" s="128"/>
      <c r="H11" s="128"/>
      <c r="I11" s="129"/>
      <c r="J11" s="130"/>
      <c r="K11" s="131"/>
      <c r="L11" s="131"/>
      <c r="M11" s="131"/>
      <c r="N11" s="132"/>
      <c r="O11" s="127" t="str">
        <f>CONCATENATE(AB20,"-",AD20)</f>
        <v>0-0</v>
      </c>
      <c r="P11" s="128"/>
      <c r="Q11" s="128"/>
      <c r="R11" s="128"/>
      <c r="S11" s="129"/>
      <c r="T11" s="127" t="str">
        <f>CONCATENATE(AB17,"-",AD17)</f>
        <v>0-0</v>
      </c>
      <c r="U11" s="128"/>
      <c r="V11" s="128"/>
      <c r="W11" s="128"/>
      <c r="X11" s="129"/>
      <c r="Y11" s="135" t="str">
        <f>CONCATENATE(AF17+AF20+AH22,"-",AH17+AH20+AF22)</f>
        <v>0-0</v>
      </c>
      <c r="Z11" s="136"/>
      <c r="AA11" s="136"/>
      <c r="AB11" s="136"/>
      <c r="AC11" s="137"/>
      <c r="AD11" s="135" t="str">
        <f>CONCATENATE(AB17+AB20+AD22,"-",AD17+AD20+AB22)</f>
        <v>0-0</v>
      </c>
      <c r="AE11" s="136"/>
      <c r="AF11" s="136"/>
      <c r="AG11" s="136"/>
      <c r="AH11" s="137"/>
      <c r="AI11" s="70"/>
    </row>
    <row r="12" spans="1:35" ht="14.25" customHeight="1">
      <c r="A12" s="20">
        <v>20</v>
      </c>
      <c r="B12" s="30">
        <v>3</v>
      </c>
      <c r="C12" s="36">
        <v>1452</v>
      </c>
      <c r="D12" s="14" t="str">
        <f>IF(A12=0,"",INDEX(Nimet!$A$2:$D$251,A12,4))</f>
        <v>Lundström Annika, MBF</v>
      </c>
      <c r="E12" s="127" t="str">
        <f>CONCATENATE(AD16,"-",AB16)</f>
        <v>0-0</v>
      </c>
      <c r="F12" s="128"/>
      <c r="G12" s="128"/>
      <c r="H12" s="128"/>
      <c r="I12" s="129"/>
      <c r="J12" s="127" t="str">
        <f>CONCATENATE(AD20,"-",AB20)</f>
        <v>0-0</v>
      </c>
      <c r="K12" s="128"/>
      <c r="L12" s="128"/>
      <c r="M12" s="128"/>
      <c r="N12" s="129"/>
      <c r="O12" s="130"/>
      <c r="P12" s="131"/>
      <c r="Q12" s="131"/>
      <c r="R12" s="131"/>
      <c r="S12" s="132"/>
      <c r="T12" s="127" t="str">
        <f>CONCATENATE(AB23,"-",AD23)</f>
        <v>0-0</v>
      </c>
      <c r="U12" s="128"/>
      <c r="V12" s="128"/>
      <c r="W12" s="128"/>
      <c r="X12" s="129"/>
      <c r="Y12" s="135" t="str">
        <f>CONCATENATE(AH16+AH20+AF23,"-",AF16+AF20+AH23)</f>
        <v>0-0</v>
      </c>
      <c r="Z12" s="136"/>
      <c r="AA12" s="136"/>
      <c r="AB12" s="136"/>
      <c r="AC12" s="137"/>
      <c r="AD12" s="135" t="str">
        <f>CONCATENATE(AD16+AD20+AB23,"-",AB16+AB20+AD23)</f>
        <v>0-0</v>
      </c>
      <c r="AE12" s="136"/>
      <c r="AF12" s="136"/>
      <c r="AG12" s="136"/>
      <c r="AH12" s="137"/>
      <c r="AI12" s="70"/>
    </row>
    <row r="13" spans="1:35" ht="14.25" customHeight="1">
      <c r="A13" s="20">
        <v>45</v>
      </c>
      <c r="B13" s="30">
        <v>4</v>
      </c>
      <c r="C13" s="36">
        <v>1441</v>
      </c>
      <c r="D13" s="14" t="str">
        <f>IF(A13=0,"",INDEX(Nimet!$A$2:$D$251,A13,4))</f>
        <v>Myllärinen Iida, Por-83</v>
      </c>
      <c r="E13" s="127" t="str">
        <f>CONCATENATE(AD19,"-",AB19)</f>
        <v>0-0</v>
      </c>
      <c r="F13" s="128"/>
      <c r="G13" s="128"/>
      <c r="H13" s="128"/>
      <c r="I13" s="129"/>
      <c r="J13" s="127" t="str">
        <f>CONCATENATE(AD17,"-",AB17)</f>
        <v>0-0</v>
      </c>
      <c r="K13" s="128"/>
      <c r="L13" s="128"/>
      <c r="M13" s="128"/>
      <c r="N13" s="129"/>
      <c r="O13" s="127" t="str">
        <f>CONCATENATE(AD23,"-",AB23)</f>
        <v>0-0</v>
      </c>
      <c r="P13" s="128"/>
      <c r="Q13" s="128"/>
      <c r="R13" s="128"/>
      <c r="S13" s="129"/>
      <c r="T13" s="130"/>
      <c r="U13" s="131"/>
      <c r="V13" s="131"/>
      <c r="W13" s="131"/>
      <c r="X13" s="132"/>
      <c r="Y13" s="135" t="str">
        <f>CONCATENATE(AH17+AH19+AH23,"-",AF17+AF19+AF23)</f>
        <v>0-0</v>
      </c>
      <c r="Z13" s="136"/>
      <c r="AA13" s="136"/>
      <c r="AB13" s="136"/>
      <c r="AC13" s="137"/>
      <c r="AD13" s="135" t="str">
        <f>CONCATENATE(AD17+AD19+AD23,"-",AB17+AB19+AB23)</f>
        <v>0-0</v>
      </c>
      <c r="AE13" s="136"/>
      <c r="AF13" s="136"/>
      <c r="AG13" s="136"/>
      <c r="AH13" s="137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I15" s="11" t="s">
        <v>126</v>
      </c>
      <c r="AK15" s="11"/>
    </row>
    <row r="16" spans="1:40" ht="14.25" customHeight="1">
      <c r="A16" s="15" t="s">
        <v>12</v>
      </c>
      <c r="B16" s="1" t="str">
        <f>CONCATENATE(D10,"  -  ",D12)</f>
        <v>Rissanen Elli, Por-83  -  Lundström Annika,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111">
        <v>4</v>
      </c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Vastavuo Viivi-Mari, MBF  -  Myllärinen Iida, Por-83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111">
        <v>3</v>
      </c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111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Rissanen Elli, Por-83  -  Myllärinen Iida, Por-83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111">
        <v>2</v>
      </c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Vastavuo Viivi-Mari, MBF  -  Lundström Annika,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111">
        <v>1</v>
      </c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111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Rissanen Elli, Por-83  -  Vastavuo Viivi-Mari,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111">
        <v>4</v>
      </c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Lundström Annika, MBF  -  Myllärinen Iida, Por-83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111">
        <v>2</v>
      </c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7:37" ht="14.25" customHeight="1"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2"/>
      <c r="R27" s="92"/>
      <c r="S27" s="92"/>
      <c r="T27" s="92"/>
      <c r="U27" s="80"/>
      <c r="V27" s="80"/>
      <c r="W27" s="80"/>
      <c r="X27" s="80"/>
      <c r="Y27" s="80"/>
      <c r="Z27" s="80"/>
      <c r="AA27" s="80"/>
      <c r="AB27" s="80"/>
      <c r="AC27" s="90"/>
      <c r="AD27" s="90"/>
      <c r="AE27" s="90"/>
      <c r="AF27" s="90"/>
      <c r="AG27" s="80"/>
      <c r="AH27" s="80"/>
      <c r="AI27" s="80"/>
      <c r="AJ27" s="80"/>
      <c r="AK27" s="80"/>
    </row>
    <row r="28" spans="7:37" ht="14.25" customHeight="1"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</row>
  </sheetData>
  <sheetProtection/>
  <mergeCells count="30">
    <mergeCell ref="E9:I9"/>
    <mergeCell ref="J9:N9"/>
    <mergeCell ref="J10:N10"/>
    <mergeCell ref="J11:N11"/>
    <mergeCell ref="T13:X13"/>
    <mergeCell ref="T9:X9"/>
    <mergeCell ref="T10:X10"/>
    <mergeCell ref="T11:X11"/>
    <mergeCell ref="O13:S13"/>
    <mergeCell ref="O12:S12"/>
    <mergeCell ref="T12:X12"/>
    <mergeCell ref="Y9:AC9"/>
    <mergeCell ref="Y10:AC10"/>
    <mergeCell ref="Y11:AC11"/>
    <mergeCell ref="Y12:AC12"/>
    <mergeCell ref="O11:S11"/>
    <mergeCell ref="O10:S10"/>
    <mergeCell ref="O9:S9"/>
    <mergeCell ref="E10:I10"/>
    <mergeCell ref="E11:I11"/>
    <mergeCell ref="E12:I12"/>
    <mergeCell ref="E13:I13"/>
    <mergeCell ref="J12:N12"/>
    <mergeCell ref="J13:N13"/>
    <mergeCell ref="AD13:AH13"/>
    <mergeCell ref="AD9:AH9"/>
    <mergeCell ref="AD10:AH10"/>
    <mergeCell ref="AD11:AH11"/>
    <mergeCell ref="AD12:AH12"/>
    <mergeCell ref="Y13:AC13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zoomScalePageLayoutView="0" workbookViewId="0" topLeftCell="A10">
      <selection activeCell="E44" sqref="E44"/>
    </sheetView>
  </sheetViews>
  <sheetFormatPr defaultColWidth="5.7109375" defaultRowHeight="15" customHeight="1" outlineLevelCol="1"/>
  <cols>
    <col min="1" max="2" width="9.140625" style="1" customWidth="1"/>
    <col min="3" max="3" width="4.57421875" style="1" customWidth="1" outlineLevel="1"/>
    <col min="4" max="4" width="4.00390625" style="1" customWidth="1"/>
    <col min="5" max="5" width="5.8515625" style="1" bestFit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165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168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183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52</v>
      </c>
      <c r="D9" s="49">
        <v>1</v>
      </c>
      <c r="E9" s="44">
        <v>1488</v>
      </c>
      <c r="F9" s="5" t="str">
        <f>IF(C9=0,"",INDEX(Nimet!$A$2:$D$251,C9,4))</f>
        <v>Seppänen Juho, PT 75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81</v>
      </c>
      <c r="D12" s="50">
        <v>4</v>
      </c>
      <c r="E12" s="45">
        <v>1252</v>
      </c>
      <c r="F12" s="4" t="str">
        <f>IF(C12=0,"",INDEX(Nimet!$A$2:$D$251,C12,4))</f>
        <v>Marttila-Tornio Olli, YNM</v>
      </c>
      <c r="G12" s="37"/>
      <c r="H12" s="25"/>
      <c r="I12" s="41"/>
      <c r="J12" s="23"/>
    </row>
    <row r="13" spans="3:10" ht="14.25" customHeight="1">
      <c r="C13" s="20">
        <v>13</v>
      </c>
      <c r="D13" s="49">
        <v>5</v>
      </c>
      <c r="E13" s="44">
        <v>0</v>
      </c>
      <c r="F13" s="5" t="str">
        <f>IF(C13=0,"",INDEX(Nimet!$A$2:$D$251,C13,4))</f>
        <v>Skåtar Ville, KoKu</v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75</v>
      </c>
      <c r="D16" s="50">
        <v>8</v>
      </c>
      <c r="E16" s="45">
        <v>1380</v>
      </c>
      <c r="F16" s="4" t="str">
        <f>IF(C16=0,"",INDEX(Nimet!$A$2:$D$251,C16,4))</f>
        <v>Pitkänen Tatu, Wega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45</v>
      </c>
      <c r="D19" s="49">
        <v>9</v>
      </c>
      <c r="E19" s="44">
        <v>1441</v>
      </c>
      <c r="F19" s="5" t="str">
        <f>IF(C19=0,"",INDEX(Nimet!$A$2:$D$251,C19,4))</f>
        <v>Myllärinen Iida, Por-83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61</v>
      </c>
      <c r="D21" s="49">
        <v>11</v>
      </c>
      <c r="E21" s="44">
        <v>0</v>
      </c>
      <c r="F21" s="5" t="str">
        <f>IF(C21=0,"",INDEX(Nimet!$A$2:$D$251,C21,4))</f>
        <v>Kovacs Gabor, SeSi</v>
      </c>
      <c r="G21" s="43"/>
      <c r="H21" s="118"/>
      <c r="I21" s="25"/>
      <c r="J21" s="25"/>
      <c r="K21" s="3"/>
    </row>
    <row r="22" spans="3:11" ht="14.25" customHeight="1">
      <c r="C22" s="20">
        <v>82</v>
      </c>
      <c r="D22" s="50">
        <v>12</v>
      </c>
      <c r="E22" s="45">
        <v>1330</v>
      </c>
      <c r="F22" s="4" t="str">
        <f>IF(C22=0,"",INDEX(Nimet!$A$2:$D$251,C22,4))</f>
        <v>Sipola Pasi, YNM</v>
      </c>
      <c r="G22" s="37"/>
      <c r="H22" s="25"/>
      <c r="I22" s="42"/>
      <c r="J22" s="25"/>
      <c r="K22" s="3"/>
    </row>
    <row r="23" spans="3:11" ht="14.25" customHeight="1">
      <c r="C23" s="20">
        <v>10</v>
      </c>
      <c r="D23" s="49">
        <v>13</v>
      </c>
      <c r="E23" s="44">
        <v>0</v>
      </c>
      <c r="F23" s="5" t="str">
        <f>IF(C23=0,"",INDEX(Nimet!$A$2:$D$251,C23,4))</f>
        <v>Kadlcik Antonin, KoKu</v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67</v>
      </c>
      <c r="D26" s="50">
        <v>16</v>
      </c>
      <c r="E26" s="45">
        <v>1443</v>
      </c>
      <c r="F26" s="4" t="str">
        <f>IF(C26=0,"",INDEX(Nimet!$A$2:$D$251,C26,4))</f>
        <v>Suvanto Leila, SeSi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12</v>
      </c>
      <c r="D29" s="49">
        <v>17</v>
      </c>
      <c r="E29" s="44">
        <v>1460</v>
      </c>
      <c r="F29" s="5" t="str">
        <f>IF(C29=0,"",INDEX(Nimet!$A$2:$D$251,C29,4))</f>
        <v>Risku Jarkko, KoKu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>
        <v>58</v>
      </c>
      <c r="D32" s="50">
        <v>20</v>
      </c>
      <c r="E32" s="45">
        <v>0</v>
      </c>
      <c r="F32" s="4" t="str">
        <f>IF(C32=0,"",INDEX(Nimet!$A$2:$D$251,C32,4))</f>
        <v>Julmala Juha, SeSi</v>
      </c>
      <c r="G32" s="43"/>
      <c r="H32" s="25"/>
      <c r="I32" s="41"/>
      <c r="J32" s="25"/>
      <c r="K32" s="3"/>
    </row>
    <row r="33" spans="3:11" ht="14.25" customHeight="1">
      <c r="C33" s="20">
        <v>78</v>
      </c>
      <c r="D33" s="49">
        <v>21</v>
      </c>
      <c r="E33" s="44">
        <v>1262</v>
      </c>
      <c r="F33" s="5" t="str">
        <f>IF(C33=0,"",INDEX(Nimet!$A$2:$D$251,C33,4))</f>
        <v>Annunen Jani, YNM</v>
      </c>
      <c r="G33" s="40"/>
      <c r="H33" s="25"/>
      <c r="I33" s="118"/>
      <c r="J33" s="25"/>
      <c r="K33" s="3"/>
    </row>
    <row r="34" spans="3:11" ht="14.25" customHeight="1">
      <c r="C34" s="20">
        <v>9</v>
      </c>
      <c r="D34" s="50">
        <v>22</v>
      </c>
      <c r="E34" s="45">
        <v>0</v>
      </c>
      <c r="F34" s="4" t="str">
        <f>IF(C34=0,"",INDEX(Nimet!$A$2:$D$251,C34,4))</f>
        <v>Heikkilä Mathias, KoKu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2</v>
      </c>
      <c r="D36" s="50">
        <v>24</v>
      </c>
      <c r="E36" s="45">
        <v>1439</v>
      </c>
      <c r="F36" s="4" t="str">
        <f>IF(C36=0,"",INDEX(Nimet!$A$2:$D$251,C36,4))</f>
        <v>Hynninen Antti, Hammarby IF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80</v>
      </c>
      <c r="D39" s="49">
        <v>25</v>
      </c>
      <c r="E39" s="44">
        <v>1369</v>
      </c>
      <c r="F39" s="5" t="str">
        <f>IF(C39=0,"",INDEX(Nimet!$A$2:$D$251,C39,4))</f>
        <v>Koistinen Iitamari, YNM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>
        <v>48</v>
      </c>
      <c r="D42" s="50">
        <v>28</v>
      </c>
      <c r="E42" s="45">
        <v>1341</v>
      </c>
      <c r="F42" s="4" t="str">
        <f>IF(C42=0,"",INDEX(Nimet!$A$2:$D$251,C42,4))</f>
        <v>Rissanen Ilkka, Por-83</v>
      </c>
      <c r="G42" s="37"/>
      <c r="H42" s="25"/>
      <c r="I42" s="42"/>
      <c r="J42" s="26"/>
    </row>
    <row r="43" spans="3:10" ht="14.25" customHeight="1">
      <c r="C43" s="20">
        <v>11</v>
      </c>
      <c r="D43" s="49">
        <v>29</v>
      </c>
      <c r="E43" s="44">
        <v>0</v>
      </c>
      <c r="F43" s="5" t="str">
        <f>IF(C43=0,"",INDEX(Nimet!$A$2:$D$251,C43,4))</f>
        <v>Kankaanpää Seppo, KoKu</v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60</v>
      </c>
      <c r="D46" s="50">
        <v>32</v>
      </c>
      <c r="E46" s="45">
        <v>1477</v>
      </c>
      <c r="F46" s="4" t="str">
        <f>IF(C46=0,"",INDEX(Nimet!$A$2:$D$251,C46,4))</f>
        <v>Kangas Martti, SeSi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Dahlström</cp:lastModifiedBy>
  <cp:lastPrinted>2009-10-16T11:55:51Z</cp:lastPrinted>
  <dcterms:created xsi:type="dcterms:W3CDTF">2000-10-06T05:15:15Z</dcterms:created>
  <dcterms:modified xsi:type="dcterms:W3CDTF">2010-10-15T16:04:59Z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-952396093</vt:i4>
  </property>
  <property fmtid="{D5CDD505-2E9C-101B-9397-08002B2CF9AE}" pid="3" name="_NewReviewCycle">
    <vt:lpwstr/>
  </property>
  <property fmtid="{D5CDD505-2E9C-101B-9397-08002B2CF9AE}" pid="4" name="_EmailSubject">
    <vt:lpwstr>Väliaikatilanne</vt:lpwstr>
  </property>
  <property fmtid="{D5CDD505-2E9C-101B-9397-08002B2CF9AE}" pid="5" name="_AuthorEmail">
    <vt:lpwstr>Jukka.Kalliokoski@posti.fi</vt:lpwstr>
  </property>
  <property fmtid="{D5CDD505-2E9C-101B-9397-08002B2CF9AE}" pid="6" name="_AuthorEmailDisplayName">
    <vt:lpwstr>Kalliokoski Jukka</vt:lpwstr>
  </property>
  <property fmtid="{D5CDD505-2E9C-101B-9397-08002B2CF9AE}" pid="7" name="_PreviousAdHocReviewCycleID">
    <vt:i4>-1580689602</vt:i4>
  </property>
  <property fmtid="{D5CDD505-2E9C-101B-9397-08002B2CF9AE}" pid="8" name="_ReviewingToolsShownOnce">
    <vt:lpwstr/>
  </property>
</Properties>
</file>